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545U00014\AppData\Roaming\DokOrg\CheckOut\abd0f484-39e6-4c59-b243-273a2d886118\1686123\"/>
    </mc:Choice>
  </mc:AlternateContent>
  <xr:revisionPtr revIDLastSave="0" documentId="13_ncr:1_{2D823B88-AB93-476B-859C-AA57ECDBB506}" xr6:coauthVersionLast="47" xr6:coauthVersionMax="47" xr10:uidLastSave="{00000000-0000-0000-0000-000000000000}"/>
  <bookViews>
    <workbookView xWindow="-120" yWindow="-120" windowWidth="29040" windowHeight="15840" xr2:uid="{AF4454E3-D727-4B9A-9E20-D1418E581885}"/>
  </bookViews>
  <sheets>
    <sheet name="Reisekosten" sheetId="1" r:id="rId1"/>
    <sheet name="VMA-Sätze" sheetId="3" state="hidden" r:id="rId2"/>
  </sheets>
  <definedNames>
    <definedName name="_xlnm.Print_Area" localSheetId="0">Reisekosten!$A$1:$S$41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" i="1" l="1"/>
  <c r="AD10" i="1"/>
  <c r="AE10" i="1"/>
  <c r="AF10" i="1"/>
  <c r="AG10" i="1"/>
  <c r="AH10" i="1"/>
  <c r="AC11" i="1"/>
  <c r="AI10" i="1"/>
  <c r="AJ10" i="1"/>
  <c r="AK10" i="1"/>
  <c r="W10" i="1"/>
  <c r="V10" i="1"/>
  <c r="U10" i="1"/>
  <c r="H11" i="1"/>
  <c r="M11" i="1"/>
  <c r="Q11" i="1"/>
  <c r="S11" i="1"/>
  <c r="H12" i="1"/>
  <c r="M12" i="1"/>
  <c r="Q12" i="1"/>
  <c r="S12" i="1"/>
  <c r="H13" i="1"/>
  <c r="M13" i="1"/>
  <c r="Q13" i="1"/>
  <c r="S13" i="1"/>
  <c r="H14" i="1"/>
  <c r="M14" i="1"/>
  <c r="Q14" i="1"/>
  <c r="S14" i="1"/>
  <c r="H15" i="1"/>
  <c r="M15" i="1"/>
  <c r="Q15" i="1"/>
  <c r="S15" i="1"/>
  <c r="H16" i="1"/>
  <c r="M16" i="1"/>
  <c r="Q16" i="1"/>
  <c r="S16" i="1"/>
  <c r="H17" i="1"/>
  <c r="M17" i="1"/>
  <c r="Q17" i="1"/>
  <c r="S17" i="1"/>
  <c r="H18" i="1"/>
  <c r="M18" i="1"/>
  <c r="Q18" i="1"/>
  <c r="S18" i="1"/>
  <c r="H19" i="1"/>
  <c r="M19" i="1"/>
  <c r="Q19" i="1"/>
  <c r="S19" i="1"/>
  <c r="H20" i="1"/>
  <c r="M20" i="1"/>
  <c r="Q20" i="1"/>
  <c r="S20" i="1"/>
  <c r="H21" i="1"/>
  <c r="M21" i="1"/>
  <c r="Q21" i="1"/>
  <c r="S21" i="1"/>
  <c r="H22" i="1"/>
  <c r="M22" i="1"/>
  <c r="Q22" i="1"/>
  <c r="S22" i="1"/>
  <c r="H23" i="1"/>
  <c r="M23" i="1"/>
  <c r="Q23" i="1"/>
  <c r="S23" i="1"/>
  <c r="H24" i="1"/>
  <c r="M24" i="1"/>
  <c r="Q24" i="1"/>
  <c r="S24" i="1"/>
  <c r="H25" i="1"/>
  <c r="M25" i="1"/>
  <c r="Q25" i="1"/>
  <c r="S25" i="1"/>
  <c r="H26" i="1"/>
  <c r="M26" i="1"/>
  <c r="Q26" i="1"/>
  <c r="S26" i="1"/>
  <c r="H27" i="1"/>
  <c r="M27" i="1"/>
  <c r="Q27" i="1"/>
  <c r="S27" i="1"/>
  <c r="H28" i="1"/>
  <c r="M28" i="1"/>
  <c r="Q28" i="1"/>
  <c r="S28" i="1"/>
  <c r="H29" i="1"/>
  <c r="M29" i="1"/>
  <c r="Q29" i="1"/>
  <c r="S29" i="1"/>
  <c r="H30" i="1"/>
  <c r="M30" i="1"/>
  <c r="Q30" i="1"/>
  <c r="S30" i="1"/>
  <c r="H31" i="1"/>
  <c r="M31" i="1"/>
  <c r="Q31" i="1"/>
  <c r="S31" i="1"/>
  <c r="M10" i="1"/>
  <c r="S10" i="1"/>
  <c r="S32" i="1" s="1"/>
  <c r="H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Q10" i="1" l="1"/>
  <c r="Q32" i="1" s="1"/>
  <c r="AA31" i="1" l="1"/>
  <c r="AB31" i="1"/>
  <c r="AC31" i="1"/>
  <c r="AE31" i="1"/>
  <c r="AG31" i="1"/>
  <c r="AA30" i="1"/>
  <c r="AB30" i="1"/>
  <c r="AC30" i="1"/>
  <c r="AE30" i="1"/>
  <c r="AG30" i="1"/>
  <c r="AA29" i="1"/>
  <c r="AB29" i="1"/>
  <c r="AC29" i="1"/>
  <c r="AE29" i="1"/>
  <c r="AG29" i="1"/>
  <c r="AA28" i="1"/>
  <c r="AB28" i="1"/>
  <c r="AC28" i="1"/>
  <c r="AE28" i="1"/>
  <c r="AG28" i="1"/>
  <c r="AA27" i="1"/>
  <c r="AB27" i="1"/>
  <c r="AC27" i="1"/>
  <c r="AE27" i="1"/>
  <c r="AG27" i="1"/>
  <c r="AA26" i="1"/>
  <c r="AB26" i="1"/>
  <c r="AC26" i="1"/>
  <c r="AE26" i="1"/>
  <c r="AG26" i="1"/>
  <c r="AA25" i="1"/>
  <c r="AB25" i="1"/>
  <c r="AC25" i="1"/>
  <c r="AE25" i="1"/>
  <c r="AG25" i="1"/>
  <c r="AA24" i="1"/>
  <c r="AB24" i="1"/>
  <c r="AC24" i="1"/>
  <c r="AE24" i="1"/>
  <c r="AG24" i="1"/>
  <c r="AA23" i="1"/>
  <c r="AB23" i="1"/>
  <c r="AC23" i="1"/>
  <c r="AE23" i="1"/>
  <c r="AG23" i="1"/>
  <c r="AA22" i="1"/>
  <c r="AB22" i="1"/>
  <c r="AC22" i="1"/>
  <c r="AE22" i="1"/>
  <c r="AG22" i="1"/>
  <c r="AA21" i="1"/>
  <c r="AB21" i="1"/>
  <c r="AC21" i="1"/>
  <c r="AE21" i="1"/>
  <c r="AG21" i="1"/>
  <c r="AA20" i="1"/>
  <c r="AB20" i="1"/>
  <c r="AC20" i="1"/>
  <c r="AE20" i="1"/>
  <c r="AG20" i="1"/>
  <c r="AA19" i="1"/>
  <c r="AB19" i="1"/>
  <c r="AC19" i="1"/>
  <c r="AE19" i="1"/>
  <c r="AG19" i="1"/>
  <c r="AA18" i="1"/>
  <c r="AB18" i="1"/>
  <c r="AC18" i="1"/>
  <c r="AE18" i="1"/>
  <c r="AG18" i="1"/>
  <c r="AA17" i="1"/>
  <c r="AB17" i="1"/>
  <c r="AC17" i="1"/>
  <c r="AE17" i="1"/>
  <c r="AG17" i="1"/>
  <c r="AA16" i="1"/>
  <c r="AB16" i="1"/>
  <c r="AC16" i="1"/>
  <c r="AE16" i="1"/>
  <c r="AG16" i="1"/>
  <c r="AA15" i="1"/>
  <c r="AB15" i="1"/>
  <c r="AC15" i="1"/>
  <c r="AE15" i="1"/>
  <c r="AG15" i="1"/>
  <c r="AA14" i="1"/>
  <c r="AB14" i="1"/>
  <c r="AC14" i="1"/>
  <c r="AE14" i="1"/>
  <c r="AG14" i="1"/>
  <c r="AA13" i="1"/>
  <c r="AB13" i="1"/>
  <c r="AC13" i="1"/>
  <c r="AE13" i="1"/>
  <c r="AG13" i="1"/>
  <c r="AA12" i="1"/>
  <c r="AB12" i="1"/>
  <c r="AC12" i="1"/>
  <c r="AE12" i="1"/>
  <c r="AG12" i="1"/>
  <c r="AA11" i="1"/>
  <c r="AB11" i="1"/>
  <c r="AE11" i="1"/>
  <c r="AG11" i="1"/>
  <c r="L11" i="1" l="1"/>
  <c r="O11" i="1" s="1"/>
  <c r="L12" i="1"/>
  <c r="O12" i="1" s="1"/>
  <c r="L13" i="1"/>
  <c r="O13" i="1" s="1"/>
  <c r="L14" i="1"/>
  <c r="O14" i="1" s="1"/>
  <c r="L15" i="1"/>
  <c r="O15" i="1" s="1"/>
  <c r="L16" i="1"/>
  <c r="O16" i="1" s="1"/>
  <c r="L17" i="1"/>
  <c r="O17" i="1" s="1"/>
  <c r="L18" i="1"/>
  <c r="O18" i="1" s="1"/>
  <c r="L19" i="1"/>
  <c r="O19" i="1" s="1"/>
  <c r="L20" i="1"/>
  <c r="O20" i="1" s="1"/>
  <c r="L21" i="1"/>
  <c r="O21" i="1" s="1"/>
  <c r="L22" i="1"/>
  <c r="O22" i="1" s="1"/>
  <c r="L23" i="1"/>
  <c r="O23" i="1" s="1"/>
  <c r="L24" i="1"/>
  <c r="O24" i="1" s="1"/>
  <c r="L25" i="1"/>
  <c r="O25" i="1" s="1"/>
  <c r="L26" i="1"/>
  <c r="O26" i="1" s="1"/>
  <c r="L27" i="1"/>
  <c r="O27" i="1" s="1"/>
  <c r="L28" i="1"/>
  <c r="O28" i="1" s="1"/>
  <c r="L29" i="1"/>
  <c r="O29" i="1" s="1"/>
  <c r="L30" i="1"/>
  <c r="O30" i="1" s="1"/>
  <c r="L31" i="1"/>
  <c r="O31" i="1" s="1"/>
  <c r="AH11" i="1"/>
  <c r="AN11" i="1" s="1"/>
  <c r="AK11" i="1"/>
  <c r="AF11" i="1"/>
  <c r="AM11" i="1" s="1"/>
  <c r="AJ11" i="1"/>
  <c r="AD11" i="1"/>
  <c r="AL11" i="1" s="1"/>
  <c r="AI11" i="1"/>
  <c r="AH12" i="1"/>
  <c r="AN12" i="1" s="1"/>
  <c r="AK12" i="1"/>
  <c r="AF12" i="1"/>
  <c r="AM12" i="1" s="1"/>
  <c r="AJ12" i="1"/>
  <c r="AD12" i="1"/>
  <c r="AL12" i="1" s="1"/>
  <c r="AI12" i="1"/>
  <c r="AH13" i="1"/>
  <c r="AN13" i="1" s="1"/>
  <c r="AK13" i="1"/>
  <c r="AF13" i="1"/>
  <c r="AM13" i="1" s="1"/>
  <c r="AJ13" i="1"/>
  <c r="AD13" i="1"/>
  <c r="AL13" i="1" s="1"/>
  <c r="AI13" i="1"/>
  <c r="AH14" i="1"/>
  <c r="AN14" i="1" s="1"/>
  <c r="AK14" i="1"/>
  <c r="AF14" i="1"/>
  <c r="AM14" i="1" s="1"/>
  <c r="AJ14" i="1"/>
  <c r="AD14" i="1"/>
  <c r="AL14" i="1" s="1"/>
  <c r="AI14" i="1"/>
  <c r="AH15" i="1"/>
  <c r="AN15" i="1" s="1"/>
  <c r="AK15" i="1"/>
  <c r="AF15" i="1"/>
  <c r="AM15" i="1" s="1"/>
  <c r="AJ15" i="1"/>
  <c r="AD15" i="1"/>
  <c r="AL15" i="1" s="1"/>
  <c r="AI15" i="1"/>
  <c r="AH16" i="1"/>
  <c r="AN16" i="1" s="1"/>
  <c r="AK16" i="1"/>
  <c r="AF16" i="1"/>
  <c r="AM16" i="1" s="1"/>
  <c r="AJ16" i="1"/>
  <c r="AD16" i="1"/>
  <c r="AL16" i="1" s="1"/>
  <c r="AI16" i="1"/>
  <c r="AH17" i="1"/>
  <c r="AN17" i="1" s="1"/>
  <c r="AK17" i="1"/>
  <c r="AF17" i="1"/>
  <c r="AM17" i="1" s="1"/>
  <c r="AJ17" i="1"/>
  <c r="AD17" i="1"/>
  <c r="AL17" i="1" s="1"/>
  <c r="AI17" i="1"/>
  <c r="AH18" i="1"/>
  <c r="AN18" i="1" s="1"/>
  <c r="AK18" i="1"/>
  <c r="AF18" i="1"/>
  <c r="AM18" i="1" s="1"/>
  <c r="AJ18" i="1"/>
  <c r="AD18" i="1"/>
  <c r="AL18" i="1" s="1"/>
  <c r="AI18" i="1"/>
  <c r="AH19" i="1"/>
  <c r="AN19" i="1" s="1"/>
  <c r="AK19" i="1"/>
  <c r="AF19" i="1"/>
  <c r="AM19" i="1" s="1"/>
  <c r="AJ19" i="1"/>
  <c r="AD19" i="1"/>
  <c r="AL19" i="1" s="1"/>
  <c r="AI19" i="1"/>
  <c r="AH20" i="1"/>
  <c r="AN20" i="1" s="1"/>
  <c r="AK20" i="1"/>
  <c r="AF20" i="1"/>
  <c r="AM20" i="1" s="1"/>
  <c r="AJ20" i="1"/>
  <c r="AD20" i="1"/>
  <c r="AL20" i="1" s="1"/>
  <c r="AI20" i="1"/>
  <c r="AH21" i="1"/>
  <c r="AN21" i="1" s="1"/>
  <c r="AK21" i="1"/>
  <c r="AF21" i="1"/>
  <c r="AM21" i="1" s="1"/>
  <c r="AJ21" i="1"/>
  <c r="AD21" i="1"/>
  <c r="AL21" i="1" s="1"/>
  <c r="AI21" i="1"/>
  <c r="AH22" i="1"/>
  <c r="AN22" i="1" s="1"/>
  <c r="AK22" i="1"/>
  <c r="AF22" i="1"/>
  <c r="AM22" i="1" s="1"/>
  <c r="AJ22" i="1"/>
  <c r="AD22" i="1"/>
  <c r="AL22" i="1" s="1"/>
  <c r="AI22" i="1"/>
  <c r="AH23" i="1"/>
  <c r="AN23" i="1" s="1"/>
  <c r="AK23" i="1"/>
  <c r="AF23" i="1"/>
  <c r="AM23" i="1" s="1"/>
  <c r="AJ23" i="1"/>
  <c r="AD23" i="1"/>
  <c r="AL23" i="1" s="1"/>
  <c r="AI23" i="1"/>
  <c r="AH24" i="1"/>
  <c r="AN24" i="1" s="1"/>
  <c r="AK24" i="1"/>
  <c r="AF24" i="1"/>
  <c r="AM24" i="1" s="1"/>
  <c r="AJ24" i="1"/>
  <c r="AD24" i="1"/>
  <c r="AL24" i="1" s="1"/>
  <c r="AI24" i="1"/>
  <c r="AH25" i="1"/>
  <c r="AN25" i="1" s="1"/>
  <c r="AK25" i="1"/>
  <c r="AF25" i="1"/>
  <c r="AM25" i="1" s="1"/>
  <c r="AJ25" i="1"/>
  <c r="AD25" i="1"/>
  <c r="AL25" i="1" s="1"/>
  <c r="AI25" i="1"/>
  <c r="AH26" i="1"/>
  <c r="AN26" i="1" s="1"/>
  <c r="AK26" i="1"/>
  <c r="AF26" i="1"/>
  <c r="AM26" i="1" s="1"/>
  <c r="AJ26" i="1"/>
  <c r="AD26" i="1"/>
  <c r="AL26" i="1" s="1"/>
  <c r="AI26" i="1"/>
  <c r="AH27" i="1"/>
  <c r="AN27" i="1" s="1"/>
  <c r="AK27" i="1"/>
  <c r="AF27" i="1"/>
  <c r="AM27" i="1" s="1"/>
  <c r="AJ27" i="1"/>
  <c r="AD27" i="1"/>
  <c r="AL27" i="1" s="1"/>
  <c r="AI27" i="1"/>
  <c r="AH28" i="1"/>
  <c r="AN28" i="1" s="1"/>
  <c r="AK28" i="1"/>
  <c r="AF28" i="1"/>
  <c r="AM28" i="1" s="1"/>
  <c r="AJ28" i="1"/>
  <c r="AD28" i="1"/>
  <c r="AL28" i="1" s="1"/>
  <c r="AI28" i="1"/>
  <c r="AH29" i="1"/>
  <c r="AN29" i="1" s="1"/>
  <c r="AK29" i="1"/>
  <c r="AF29" i="1"/>
  <c r="AM29" i="1" s="1"/>
  <c r="AJ29" i="1"/>
  <c r="AD29" i="1"/>
  <c r="AL29" i="1" s="1"/>
  <c r="AI29" i="1"/>
  <c r="AH30" i="1"/>
  <c r="AN30" i="1" s="1"/>
  <c r="AK30" i="1"/>
  <c r="AF30" i="1"/>
  <c r="AM30" i="1" s="1"/>
  <c r="AJ30" i="1"/>
  <c r="AD30" i="1"/>
  <c r="AL30" i="1" s="1"/>
  <c r="AI30" i="1"/>
  <c r="AH31" i="1"/>
  <c r="AN31" i="1" s="1"/>
  <c r="AK31" i="1"/>
  <c r="AF31" i="1"/>
  <c r="AM31" i="1" s="1"/>
  <c r="AJ31" i="1"/>
  <c r="AD31" i="1"/>
  <c r="AL31" i="1" s="1"/>
  <c r="AI31" i="1"/>
  <c r="AN10" i="1"/>
  <c r="AA10" i="1"/>
  <c r="AB10" i="1" s="1"/>
  <c r="L10" i="1" l="1"/>
  <c r="AL10" i="1"/>
  <c r="AM10" i="1"/>
  <c r="O10" i="1" l="1"/>
  <c r="O32" i="1" s="1"/>
  <c r="O34" i="1" s="1"/>
</calcChain>
</file>

<file path=xl/sharedStrings.xml><?xml version="1.0" encoding="utf-8"?>
<sst xmlns="http://schemas.openxmlformats.org/spreadsheetml/2006/main" count="304" uniqueCount="273">
  <si>
    <t>Firma</t>
  </si>
  <si>
    <t>Reiseland</t>
  </si>
  <si>
    <t>Zeit</t>
  </si>
  <si>
    <t>Reiseziel</t>
  </si>
  <si>
    <t>-</t>
  </si>
  <si>
    <t>Argentinien</t>
  </si>
  <si>
    <t>Belgien</t>
  </si>
  <si>
    <t>Bulgarien</t>
  </si>
  <si>
    <t>Dänemark</t>
  </si>
  <si>
    <t>Deutschland</t>
  </si>
  <si>
    <t>Estland</t>
  </si>
  <si>
    <t>Finnland</t>
  </si>
  <si>
    <t>Iran</t>
  </si>
  <si>
    <t>Island</t>
  </si>
  <si>
    <t>Lettland</t>
  </si>
  <si>
    <t>Liechtenstein</t>
  </si>
  <si>
    <t>Litauen</t>
  </si>
  <si>
    <t>Luxemburg</t>
  </si>
  <si>
    <t>Malaysia</t>
  </si>
  <si>
    <t>Malta</t>
  </si>
  <si>
    <t>Marokko</t>
  </si>
  <si>
    <t>Mexiko</t>
  </si>
  <si>
    <t>Neuseeland</t>
  </si>
  <si>
    <t>Niederlande</t>
  </si>
  <si>
    <t>Norwegen</t>
  </si>
  <si>
    <t>Österreich</t>
  </si>
  <si>
    <t>Portugal</t>
  </si>
  <si>
    <t>Schweden</t>
  </si>
  <si>
    <t>Singapur</t>
  </si>
  <si>
    <t>Slowakische Republik</t>
  </si>
  <si>
    <t>Slowenien</t>
  </si>
  <si>
    <t>Thailand</t>
  </si>
  <si>
    <t>Ukraine</t>
  </si>
  <si>
    <t>Ungarn</t>
  </si>
  <si>
    <t>Vereinigte Arabische Emirate</t>
  </si>
  <si>
    <t>Vietnam</t>
  </si>
  <si>
    <t>An und Abreise</t>
  </si>
  <si>
    <t>Aufenthalt vor Ort</t>
  </si>
  <si>
    <t>Reisezweck / Kunde</t>
  </si>
  <si>
    <t>Person</t>
  </si>
  <si>
    <t>Reisetage Gesamt</t>
  </si>
  <si>
    <t>Anzahl der vom Arbeitgeber auf der Reise übernommenen 
Abendessen</t>
  </si>
  <si>
    <t>Anzahl der vom Arbeitgeber auf der Reise übernommenen 
Mittagessen</t>
  </si>
  <si>
    <t>Anzahl der vom Arbeitgeber auf der Reise übernommenen 
Frühstück</t>
  </si>
  <si>
    <t>VMA-Satz An- und Abreisetag</t>
  </si>
  <si>
    <t>VMA-Satz voller Tag</t>
  </si>
  <si>
    <t>Kürzung Frühstück</t>
  </si>
  <si>
    <t>Kürzung Mittagessen</t>
  </si>
  <si>
    <t>Kürzung Abendessen</t>
  </si>
  <si>
    <t>Kürzungstage Frühstück 
An- und Abreisetag</t>
  </si>
  <si>
    <t xml:space="preserve">Kürzungstage Frühstück
Volle Tage </t>
  </si>
  <si>
    <t>Kürzungstage Mittag 
An- und Abreisetag</t>
  </si>
  <si>
    <t xml:space="preserve">Kürzungstage Mittag
Volle Tage </t>
  </si>
  <si>
    <t>Kürzungstage Abendessen
An- und Abreisetag</t>
  </si>
  <si>
    <t xml:space="preserve">Kürzungstage Abendessen
Volle Tage </t>
  </si>
  <si>
    <t>VMA 
vor Kürzung</t>
  </si>
  <si>
    <t>VMA 
Kürzung</t>
  </si>
  <si>
    <t>VMA
Final</t>
  </si>
  <si>
    <r>
      <t xml:space="preserve">Gefahrene Kilometer Gesamt 
(Privater PKW, </t>
    </r>
    <r>
      <rPr>
        <b/>
        <sz val="11"/>
        <color rgb="FFFF0000"/>
        <rFont val="Calibri"/>
        <family val="2"/>
        <scheme val="minor"/>
      </rPr>
      <t>kein Ansatz möglich bei Firmenwagen</t>
    </r>
    <r>
      <rPr>
        <b/>
        <sz val="11"/>
        <color theme="1"/>
        <rFont val="Calibri"/>
        <family val="2"/>
        <scheme val="minor"/>
      </rPr>
      <t>)</t>
    </r>
  </si>
  <si>
    <t>bei einer Abwesen- heitsdauer von mindestens 24 Stunden je Kalendertag</t>
  </si>
  <si>
    <t>für den An- und Abreisetag sowie bei einer Abwesen- heitsdauer von mehr als 8 Stunden je Kalendertag</t>
  </si>
  <si>
    <t>Pauschbetrag für Übernach- tungskosten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</si>
  <si>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</si>
  <si>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</si>
  <si>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</si>
  <si>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</si>
  <si>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</si>
  <si>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</si>
  <si>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</si>
  <si>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Armenien</t>
  </si>
  <si>
    <t>Aserbaidschan</t>
  </si>
  <si>
    <t>Australien –        Canberra</t>
  </si>
  <si>
    <t>Australien –        Sydney</t>
  </si>
  <si>
    <t>Australien –        im Übrigen</t>
  </si>
  <si>
    <t>Bahrain</t>
  </si>
  <si>
    <t>Bangladesch</t>
  </si>
  <si>
    <t>Barbados</t>
  </si>
  <si>
    <t>Benin</t>
  </si>
  <si>
    <t>Bolivien</t>
  </si>
  <si>
    <t>Bosnien und Herzegowina</t>
  </si>
  <si>
    <t>Botsuana</t>
  </si>
  <si>
    <t>Brasilien –        Brasilia</t>
  </si>
  <si>
    <t>Brasilien –        Rio de Janeiro</t>
  </si>
  <si>
    <t>Brasilien –        Sao Paulo</t>
  </si>
  <si>
    <t>Brasilien –        im Übrigen</t>
  </si>
  <si>
    <t>Brunei</t>
  </si>
  <si>
    <t>Burkina Faso</t>
  </si>
  <si>
    <t>Burundi</t>
  </si>
  <si>
    <t>Chile</t>
  </si>
  <si>
    <t>China –        Hongkong</t>
  </si>
  <si>
    <t>China –        Peking</t>
  </si>
  <si>
    <t>China –        Shanghai</t>
  </si>
  <si>
    <t>China –        im Übrigen</t>
  </si>
  <si>
    <t>Costa Rica</t>
  </si>
  <si>
    <t>Côte d’Ivoire</t>
  </si>
  <si>
    <t>Dominikanische Republik</t>
  </si>
  <si>
    <t>Dschibuti</t>
  </si>
  <si>
    <t>Ecuador</t>
  </si>
  <si>
    <t>El Salvador</t>
  </si>
  <si>
    <t>Eritrea</t>
  </si>
  <si>
    <t>Fidschi</t>
  </si>
  <si>
    <t>Frankreich –        im Übrigen</t>
  </si>
  <si>
    <t>Gabun</t>
  </si>
  <si>
    <t>Gambia</t>
  </si>
  <si>
    <t>Georgien</t>
  </si>
  <si>
    <t>Ghana</t>
  </si>
  <si>
    <t>Griechenland –        Athen</t>
  </si>
  <si>
    <t>Guatemala</t>
  </si>
  <si>
    <t>Guinea</t>
  </si>
  <si>
    <t>Guinea-Bissau</t>
  </si>
  <si>
    <t>Honduras</t>
  </si>
  <si>
    <t>Indien –        Chennai</t>
  </si>
  <si>
    <t>Indien –        Kalkutta</t>
  </si>
  <si>
    <t>Indien –        Mumbai</t>
  </si>
  <si>
    <t>Indien –        Neu Delhi</t>
  </si>
  <si>
    <t>Indien –        im Übrigen</t>
  </si>
  <si>
    <t>Indonesien</t>
  </si>
  <si>
    <t>Irland</t>
  </si>
  <si>
    <t>Israel</t>
  </si>
  <si>
    <t>Italien –        Mailand</t>
  </si>
  <si>
    <t>Italien –        Rom</t>
  </si>
  <si>
    <t>Italien –        im Übrigen</t>
  </si>
  <si>
    <t>Jamaika</t>
  </si>
  <si>
    <t>Japan –        Tokio</t>
  </si>
  <si>
    <t>Japan –        im Übrigen</t>
  </si>
  <si>
    <t>Jordanien</t>
  </si>
  <si>
    <t>Kambodscha</t>
  </si>
  <si>
    <t>Kamerun</t>
  </si>
  <si>
    <t>Kanada –        Ottawa</t>
  </si>
  <si>
    <t>Kanada –        Toronto</t>
  </si>
  <si>
    <t>Kanada –        Vancouver</t>
  </si>
  <si>
    <t>Kanada –        im Übrigen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</si>
  <si>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</si>
  <si>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</si>
  <si>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</si>
  <si>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</si>
  <si>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</si>
  <si>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</si>
  <si>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</si>
  <si>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Demokratische Republik</t>
  </si>
  <si>
    <t>Korea, Republik</t>
  </si>
  <si>
    <t>Kosovo</t>
  </si>
  <si>
    <t>Kroatien</t>
  </si>
  <si>
    <t>Kuba</t>
  </si>
  <si>
    <t>Kuwait</t>
  </si>
  <si>
    <t>Laos</t>
  </si>
  <si>
    <t>Lesotho</t>
  </si>
  <si>
    <t>Libanon</t>
  </si>
  <si>
    <t>Madagaskar</t>
  </si>
  <si>
    <t>Malawi</t>
  </si>
  <si>
    <t>Malediven</t>
  </si>
  <si>
    <t>Mali</t>
  </si>
  <si>
    <t>Marshall Inseln</t>
  </si>
  <si>
    <t>Mauretanien</t>
  </si>
  <si>
    <t>Mauritius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</si>
  <si>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</si>
  <si>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</si>
  <si>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</si>
  <si>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</si>
  <si>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</si>
  <si>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</si>
  <si>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</si>
  <si>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</si>
  <si>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Nicaragua</t>
  </si>
  <si>
    <t>Niger</t>
  </si>
  <si>
    <t>Nigeria</t>
  </si>
  <si>
    <t>Nordmazedonien</t>
  </si>
  <si>
    <t>Oman</t>
  </si>
  <si>
    <t>Palau</t>
  </si>
  <si>
    <t>Panama</t>
  </si>
  <si>
    <t>Papua-Neuguinea</t>
  </si>
  <si>
    <t>Paraguay</t>
  </si>
  <si>
    <t>Peru</t>
  </si>
  <si>
    <t>Philippinen</t>
  </si>
  <si>
    <t>Polen –        Breslau</t>
  </si>
  <si>
    <t>Polen –        Warschau</t>
  </si>
  <si>
    <t>Polen –        im Übrigen</t>
  </si>
  <si>
    <t>Ruanda</t>
  </si>
  <si>
    <t>Russland –        Moskau</t>
  </si>
  <si>
    <t>Russland –        St. Petersburg</t>
  </si>
  <si>
    <t>Russland –        im Übrigen</t>
  </si>
  <si>
    <t>Sambia</t>
  </si>
  <si>
    <t>Samoa</t>
  </si>
  <si>
    <t>San Marino</t>
  </si>
  <si>
    <t>São Tomé – Príncipe</t>
  </si>
  <si>
    <t>Saudi-Arabien –        Djidda</t>
  </si>
  <si>
    <t>Saudi-Arabien –        Riad</t>
  </si>
  <si>
    <t>Saudi-Arabien –        im Übrigen</t>
  </si>
  <si>
    <t>Schweiz –        Genf</t>
  </si>
  <si>
    <t>Senegal</t>
  </si>
  <si>
    <t>Serbien</t>
  </si>
  <si>
    <t>Sierra Leone</t>
  </si>
  <si>
    <t>Simbabwe</t>
  </si>
  <si>
    <t>Spanien –        Barcelona</t>
  </si>
  <si>
    <t>Spanien –        Kanarische Inseln</t>
  </si>
  <si>
    <t>Spanien –        Madrid</t>
  </si>
  <si>
    <t>Spanien –        Palma de Mallorca</t>
  </si>
  <si>
    <t>Spanien –        im Übrigen</t>
  </si>
  <si>
    <t>Sri Lanka</t>
  </si>
  <si>
    <t>Südafrika –        Kapstadt</t>
  </si>
  <si>
    <t>Südafrika –        Johannesburg</t>
  </si>
  <si>
    <t>Südafrika –        im Übrigen</t>
  </si>
  <si>
    <t>Südsudan</t>
  </si>
  <si>
    <t>Tadschikistan</t>
  </si>
  <si>
    <t>Taiwan</t>
  </si>
  <si>
    <t>Tansania</t>
  </si>
  <si>
    <t>Togo</t>
  </si>
  <si>
    <t>Tonga</t>
  </si>
  <si>
    <t>Trinidad und Tobago</t>
  </si>
  <si>
    <t>Tschad</t>
  </si>
  <si>
    <t>Tschechische Republik</t>
  </si>
  <si>
    <t>Türkei –        Izmir</t>
  </si>
  <si>
    <t>Türkei –        im Übrigen</t>
  </si>
  <si>
    <t>Tunesien</t>
  </si>
  <si>
    <t>Turkmenistan</t>
  </si>
  <si>
    <t>Uganda</t>
  </si>
  <si>
    <t>Uruguay</t>
  </si>
  <si>
    <t>Usbekistan</t>
  </si>
  <si>
    <t>Vatikanstaat</t>
  </si>
  <si>
    <t>Venezuela</t>
  </si>
  <si>
    <t>USA –         Atlanta</t>
  </si>
  <si>
    <t>USA –        Boston</t>
  </si>
  <si>
    <t>USA –         Chicago</t>
  </si>
  <si>
    <t>USA –        Houston</t>
  </si>
  <si>
    <t>USA –         Los Angeles</t>
  </si>
  <si>
    <t>USA –         Miami</t>
  </si>
  <si>
    <t>USA –         New York City</t>
  </si>
  <si>
    <t>USA –        San Francisco</t>
  </si>
  <si>
    <t>USA –         Washington, D. C.</t>
  </si>
  <si>
    <t>USA –        im Übrigen</t>
  </si>
  <si>
    <t>Großbritannien und Nordirland –        London</t>
  </si>
  <si>
    <t>Großbritannien und Nordirland –        im Übrigen</t>
  </si>
  <si>
    <t>Weißrussland</t>
  </si>
  <si>
    <t>Zentralafrikanische Republik</t>
  </si>
  <si>
    <t>Zypern</t>
  </si>
  <si>
    <t>Übernachtungspauschale</t>
  </si>
  <si>
    <t>Ja</t>
  </si>
  <si>
    <t>Monat</t>
  </si>
  <si>
    <r>
      <t xml:space="preserve">Ansatz der Übernachtungs- pauschale?
</t>
    </r>
    <r>
      <rPr>
        <b/>
        <sz val="11"/>
        <color rgb="FFFF0000"/>
        <rFont val="Calibri"/>
        <family val="2"/>
        <scheme val="minor"/>
      </rPr>
      <t>(Kein Ansatz, soweit die Übernachtungskosten vom Arbeitgeber bezahlt wurden)</t>
    </r>
  </si>
  <si>
    <t>Kilometer-pauschale
Final</t>
  </si>
  <si>
    <t>Übernachtungs-pauschale
Final</t>
  </si>
  <si>
    <t>Nein</t>
  </si>
  <si>
    <t xml:space="preserve">Datum Anreise </t>
  </si>
  <si>
    <t>Datum Abreise</t>
  </si>
  <si>
    <r>
      <rPr>
        <b/>
        <sz val="11"/>
        <color rgb="FFFF0000"/>
        <rFont val="Calibri"/>
        <family val="2"/>
        <scheme val="minor"/>
      </rPr>
      <t>Nur bei An- und Abreise am selben Tag:</t>
    </r>
    <r>
      <rPr>
        <b/>
        <sz val="11"/>
        <color theme="1"/>
        <rFont val="Calibri"/>
        <family val="2"/>
        <scheme val="minor"/>
      </rPr>
      <t xml:space="preserve">
Abwesenheit von mindestens 8 Stunden?</t>
    </r>
  </si>
  <si>
    <t>Betrag Kürzungen 
Frühstück
An- und Abreisetage</t>
  </si>
  <si>
    <t>Betrag Kürzungen 
Mittag
An- und Abreisetage</t>
  </si>
  <si>
    <t>Betrag Kürzungen
Abend
An- und Abreisetage</t>
  </si>
  <si>
    <t>Betrag Kürzungen 
Frühstück
Voller Tag</t>
  </si>
  <si>
    <t>Betrag Kürzungen 
Mittag
Voller Tag</t>
  </si>
  <si>
    <t>Betrag Kürzungen
Abend
Voller Tag</t>
  </si>
  <si>
    <t>Bhutan</t>
  </si>
  <si>
    <t>Indien –        Bangalore</t>
  </si>
  <si>
    <t>Japan –        Osaka</t>
  </si>
  <si>
    <t>Liberia</t>
  </si>
  <si>
    <t>Türkei –        Ankara</t>
  </si>
  <si>
    <t>Bankverbindung für Erstattung</t>
  </si>
  <si>
    <t>Zwischensummen</t>
  </si>
  <si>
    <t>Gesamtbetrag der Auszahlung</t>
  </si>
  <si>
    <t>Datum der Abrechnung</t>
  </si>
  <si>
    <t>Unterschrift Arbeitnehmer</t>
  </si>
  <si>
    <t>Falls nicht über den Lohn ausbezahlt:</t>
  </si>
  <si>
    <t>Betrag überwiesen am:</t>
  </si>
  <si>
    <t>Betrag aus Kasse ausgezahlt am:</t>
  </si>
  <si>
    <t>Frankreich –        Paris sowie die
Departments 77, 78, 91 bis 95</t>
  </si>
  <si>
    <t>Griechenland –        im Übrigen</t>
  </si>
  <si>
    <t>Pakistan</t>
  </si>
  <si>
    <t>Rumänien</t>
  </si>
  <si>
    <t>Schweiz –        Bern</t>
  </si>
  <si>
    <t>Schweiz --        im Übrigen</t>
  </si>
  <si>
    <t>Vereinigtes Königreich von
Großbritannien und Nordirland –        London</t>
  </si>
  <si>
    <t>Vereinigtes Königreich von
Großbritannien und Nordirland –        im Übrigen</t>
  </si>
  <si>
    <t>Reisekostenrechner 2026 - Arbeitnehmer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</si>
</sst>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#,##0_ ;[Red]\-#,##0\ "/>
    <numFmt numFmtId="167" formatCode="#,##0.00\ &quot;€&quot;\ ;[Red]\-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7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1" xfId="0" applyFont="1" applyBorder="1"/>
    <xf numFmtId="0" fontId="0" fillId="0" borderId="1" xfId="0" applyBorder="1"/>
    <xf numFmtId="4" fontId="0" fillId="0" borderId="2" xfId="0" applyNumberFormat="1" applyBorder="1"/>
    <xf numFmtId="0" fontId="4" fillId="0" borderId="1" xfId="0" applyFont="1" applyBorder="1"/>
    <xf numFmtId="0" fontId="0" fillId="3" borderId="0" xfId="0" applyFill="1" applyProtection="1"/>
    <xf numFmtId="0" fontId="2" fillId="3" borderId="0" xfId="0" applyFont="1" applyFill="1" applyAlignment="1" applyProtection="1">
      <alignment horizontal="right"/>
    </xf>
    <xf numFmtId="165" fontId="2" fillId="3" borderId="0" xfId="0" applyNumberFormat="1" applyFont="1" applyFill="1" applyAlignment="1" applyProtection="1">
      <alignment horizontal="right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wrapText="1"/>
    </xf>
    <xf numFmtId="0" fontId="6" fillId="4" borderId="1" xfId="0" applyFont="1" applyFill="1" applyBorder="1"/>
    <xf numFmtId="4" fontId="0" fillId="4" borderId="2" xfId="0" applyNumberFormat="1" applyFill="1" applyBorder="1"/>
    <xf numFmtId="165" fontId="2" fillId="3" borderId="0" xfId="1" applyFont="1" applyFill="1" applyBorder="1" applyAlignment="1" applyProtection="1">
      <alignment horizontal="center"/>
    </xf>
    <xf numFmtId="167" fontId="0" fillId="2" borderId="4" xfId="1" applyNumberFormat="1" applyFont="1" applyFill="1" applyBorder="1" applyAlignment="1" applyProtection="1">
      <alignment horizontal="center"/>
    </xf>
    <xf numFmtId="167" fontId="2" fillId="3" borderId="0" xfId="0" applyNumberFormat="1" applyFont="1" applyFill="1" applyAlignment="1" applyProtection="1">
      <alignment horizontal="right"/>
    </xf>
    <xf numFmtId="167" fontId="2" fillId="2" borderId="4" xfId="1" applyNumberFormat="1" applyFont="1" applyFill="1" applyBorder="1" applyAlignment="1" applyProtection="1">
      <alignment horizontal="center"/>
    </xf>
    <xf numFmtId="0" fontId="7" fillId="3" borderId="0" xfId="0" applyFont="1" applyFill="1" applyProtection="1"/>
    <xf numFmtId="165" fontId="0" fillId="3" borderId="0" xfId="1" applyFont="1" applyFill="1" applyProtection="1"/>
    <xf numFmtId="167" fontId="0" fillId="3" borderId="0" xfId="0" applyNumberFormat="1" applyFill="1" applyProtection="1"/>
    <xf numFmtId="167" fontId="2" fillId="3" borderId="0" xfId="0" applyNumberFormat="1" applyFont="1" applyFill="1" applyProtection="1"/>
    <xf numFmtId="0" fontId="2" fillId="3" borderId="0" xfId="0" applyFont="1" applyFill="1" applyProtection="1"/>
    <xf numFmtId="0" fontId="0" fillId="4" borderId="0" xfId="0" applyFill="1" applyProtection="1"/>
    <xf numFmtId="0" fontId="0" fillId="5" borderId="0" xfId="0" applyFill="1" applyProtection="1"/>
    <xf numFmtId="0" fontId="0" fillId="6" borderId="0" xfId="0" applyFill="1" applyProtection="1"/>
    <xf numFmtId="0" fontId="0" fillId="0" borderId="0" xfId="0" applyProtection="1"/>
    <xf numFmtId="166" fontId="2" fillId="2" borderId="4" xfId="0" applyNumberFormat="1" applyFont="1" applyFill="1" applyBorder="1" applyAlignment="1" applyProtection="1">
      <alignment horizontal="center" wrapText="1"/>
    </xf>
    <xf numFmtId="167" fontId="2" fillId="2" borderId="4" xfId="0" applyNumberFormat="1" applyFont="1" applyFill="1" applyBorder="1" applyAlignment="1" applyProtection="1">
      <alignment horizontal="center" wrapText="1"/>
    </xf>
    <xf numFmtId="166" fontId="2" fillId="3" borderId="0" xfId="0" applyNumberFormat="1" applyFont="1" applyFill="1" applyBorder="1" applyAlignment="1" applyProtection="1">
      <alignment horizontal="center" wrapText="1"/>
    </xf>
    <xf numFmtId="0" fontId="0" fillId="4" borderId="0" xfId="0" applyFill="1" applyAlignment="1" applyProtection="1">
      <alignment wrapText="1"/>
    </xf>
    <xf numFmtId="0" fontId="0" fillId="5" borderId="0" xfId="0" applyFill="1" applyAlignment="1" applyProtection="1">
      <alignment wrapText="1"/>
    </xf>
    <xf numFmtId="0" fontId="0" fillId="6" borderId="0" xfId="0" applyFill="1" applyAlignment="1" applyProtection="1">
      <alignment wrapText="1"/>
    </xf>
    <xf numFmtId="0" fontId="0" fillId="2" borderId="4" xfId="0" applyFill="1" applyBorder="1" applyAlignment="1" applyProtection="1">
      <alignment horizontal="center" wrapText="1"/>
    </xf>
    <xf numFmtId="9" fontId="0" fillId="4" borderId="0" xfId="0" applyNumberFormat="1" applyFill="1" applyProtection="1"/>
    <xf numFmtId="9" fontId="0" fillId="5" borderId="0" xfId="0" applyNumberFormat="1" applyFill="1" applyProtection="1"/>
    <xf numFmtId="9" fontId="0" fillId="6" borderId="0" xfId="0" applyNumberFormat="1" applyFill="1" applyProtection="1"/>
    <xf numFmtId="0" fontId="0" fillId="0" borderId="0" xfId="0" applyAlignment="1" applyProtection="1">
      <alignment wrapText="1"/>
    </xf>
    <xf numFmtId="165" fontId="0" fillId="0" borderId="0" xfId="1" applyFont="1" applyProtection="1"/>
    <xf numFmtId="167" fontId="0" fillId="0" borderId="0" xfId="1" applyNumberFormat="1" applyFont="1" applyProtection="1"/>
    <xf numFmtId="167" fontId="2" fillId="0" borderId="0" xfId="1" applyNumberFormat="1" applyFont="1" applyProtection="1"/>
    <xf numFmtId="167" fontId="2" fillId="0" borderId="0" xfId="0" applyNumberFormat="1" applyFont="1" applyProtection="1"/>
    <xf numFmtId="0" fontId="8" fillId="2" borderId="4" xfId="0" applyFont="1" applyFill="1" applyBorder="1" applyAlignment="1" applyProtection="1">
      <alignment horizontal="center" wrapText="1"/>
      <protection locked="0"/>
    </xf>
    <xf numFmtId="164" fontId="0" fillId="3" borderId="0" xfId="0" applyNumberFormat="1" applyFill="1" applyProtection="1"/>
    <xf numFmtId="164" fontId="2" fillId="3" borderId="4" xfId="0" applyNumberFormat="1" applyFont="1" applyFill="1" applyBorder="1" applyAlignment="1" applyProtection="1">
      <alignment horizontal="center" wrapText="1"/>
    </xf>
    <xf numFmtId="164" fontId="0" fillId="3" borderId="4" xfId="1" applyNumberFormat="1" applyFont="1" applyFill="1" applyBorder="1" applyAlignment="1" applyProtection="1">
      <alignment horizontal="center"/>
    </xf>
    <xf numFmtId="164" fontId="0" fillId="3" borderId="0" xfId="1" applyNumberFormat="1" applyFont="1" applyFill="1" applyProtection="1"/>
    <xf numFmtId="165" fontId="0" fillId="3" borderId="0" xfId="1" applyFont="1" applyFill="1" applyBorder="1" applyAlignment="1" applyProtection="1">
      <alignment horizontal="center"/>
    </xf>
    <xf numFmtId="0" fontId="0" fillId="7" borderId="0" xfId="0" applyFill="1" applyProtection="1"/>
    <xf numFmtId="0" fontId="0" fillId="7" borderId="0" xfId="0" applyFill="1" applyAlignment="1" applyProtection="1">
      <alignment wrapText="1"/>
    </xf>
    <xf numFmtId="165" fontId="0" fillId="7" borderId="0" xfId="1" applyFont="1" applyFill="1" applyProtection="1"/>
    <xf numFmtId="167" fontId="0" fillId="7" borderId="0" xfId="1" applyNumberFormat="1" applyFont="1" applyFill="1" applyProtection="1"/>
    <xf numFmtId="164" fontId="0" fillId="7" borderId="0" xfId="1" applyNumberFormat="1" applyFont="1" applyFill="1" applyProtection="1"/>
    <xf numFmtId="167" fontId="2" fillId="7" borderId="0" xfId="1" applyNumberFormat="1" applyFont="1" applyFill="1" applyProtection="1"/>
    <xf numFmtId="0" fontId="2" fillId="7" borderId="0" xfId="0" applyFont="1" applyFill="1" applyProtection="1"/>
    <xf numFmtId="167" fontId="2" fillId="7" borderId="0" xfId="0" applyNumberFormat="1" applyFont="1" applyFill="1" applyProtection="1"/>
    <xf numFmtId="167" fontId="0" fillId="3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167" fontId="0" fillId="3" borderId="0" xfId="0" applyNumberFormat="1" applyFill="1"/>
    <xf numFmtId="164" fontId="0" fillId="3" borderId="0" xfId="0" applyNumberFormat="1" applyFill="1"/>
    <xf numFmtId="167" fontId="2" fillId="3" borderId="0" xfId="0" applyNumberFormat="1" applyFont="1" applyFill="1"/>
    <xf numFmtId="0" fontId="2" fillId="3" borderId="0" xfId="0" applyFont="1" applyFill="1"/>
    <xf numFmtId="167" fontId="2" fillId="3" borderId="0" xfId="0" applyNumberFormat="1" applyFont="1" applyFill="1" applyAlignment="1">
      <alignment horizontal="right"/>
    </xf>
    <xf numFmtId="166" fontId="2" fillId="2" borderId="4" xfId="0" applyNumberFormat="1" applyFont="1" applyFill="1" applyBorder="1" applyAlignment="1">
      <alignment horizontal="left" wrapText="1"/>
    </xf>
    <xf numFmtId="0" fontId="0" fillId="3" borderId="7" xfId="0" applyFill="1" applyBorder="1"/>
    <xf numFmtId="0" fontId="9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167" fontId="0" fillId="3" borderId="0" xfId="1" applyNumberFormat="1" applyFont="1" applyFill="1" applyProtection="1"/>
    <xf numFmtId="167" fontId="2" fillId="3" borderId="0" xfId="1" applyNumberFormat="1" applyFont="1" applyFill="1" applyProtection="1"/>
    <xf numFmtId="166" fontId="0" fillId="2" borderId="5" xfId="0" applyNumberFormat="1" applyFill="1" applyBorder="1" applyAlignment="1" applyProtection="1">
      <alignment horizontal="left" vertical="center" wrapText="1"/>
      <protection locked="0"/>
    </xf>
    <xf numFmtId="166" fontId="0" fillId="2" borderId="8" xfId="0" applyNumberFormat="1" applyFill="1" applyBorder="1" applyAlignment="1" applyProtection="1">
      <alignment horizontal="left" vertical="center" wrapText="1"/>
      <protection locked="0"/>
    </xf>
    <xf numFmtId="166" fontId="0" fillId="2" borderId="6" xfId="0" applyNumberFormat="1" applyFill="1" applyBorder="1" applyAlignment="1" applyProtection="1">
      <alignment horizontal="left" vertical="center" wrapText="1"/>
      <protection locked="0"/>
    </xf>
    <xf numFmtId="17" fontId="0" fillId="2" borderId="5" xfId="0" applyNumberFormat="1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left" vertical="center" wrapText="1"/>
      <protection locked="0"/>
    </xf>
    <xf numFmtId="14" fontId="0" fillId="2" borderId="5" xfId="0" applyNumberFormat="1" applyFill="1" applyBorder="1" applyAlignment="1" applyProtection="1">
      <alignment horizontal="left" vertical="center" wrapText="1"/>
      <protection locked="0"/>
    </xf>
    <xf numFmtId="14" fontId="0" fillId="2" borderId="8" xfId="0" applyNumberFormat="1" applyFill="1" applyBorder="1" applyAlignment="1" applyProtection="1">
      <alignment horizontal="left" vertical="center" wrapText="1"/>
      <protection locked="0"/>
    </xf>
    <xf numFmtId="14" fontId="0" fillId="2" borderId="6" xfId="0" applyNumberFormat="1" applyFill="1" applyBorder="1" applyAlignment="1" applyProtection="1">
      <alignment horizontal="left" vertical="center" wrapText="1"/>
      <protection locked="0"/>
    </xf>
    <xf numFmtId="167" fontId="2" fillId="3" borderId="2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4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E7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117102</xdr:colOff>
      <xdr:row>0</xdr:row>
      <xdr:rowOff>196663</xdr:rowOff>
    </xdr:from>
    <xdr:to>
      <xdr:col>16</xdr:col>
      <xdr:colOff>785631</xdr:colOff>
      <xdr:row>4</xdr:row>
      <xdr:rowOff>168217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DBDCC80-DAC6-4438-B59F-0EFC06AA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8367" y="196663"/>
          <a:ext cx="2730411" cy="82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2CA-3CE0-4BB7-B7CA-16DCBF5793B2}">
  <sheetPr>
    <pageSetUpPr fitToPage="1"/>
  </sheetPr>
  <dimension ref="A1:ED168"/>
  <sheetViews>
    <sheetView tabSelected="1" zoomScale="85" zoomScaleNormal="85" workbookViewId="0">
      <selection activeCell="A26" sqref="A26"/>
    </sheetView>
  </sheetViews>
  <sheetFormatPr baseColWidth="10" defaultRowHeight="15" x14ac:dyDescent="0.25"/>
  <cols>
    <col min="1" max="3" width="19.140625" style="31" customWidth="1"/>
    <col min="4" max="4" width="30.140625" style="42" customWidth="1"/>
    <col min="5" max="5" width="27.5703125" style="31" customWidth="1"/>
    <col min="6" max="7" width="17.42578125" style="43" customWidth="1"/>
    <col min="8" max="8" width="14.28515625" style="42" customWidth="1"/>
    <col min="9" max="11" width="18" style="42" customWidth="1"/>
    <col min="12" max="13" width="13.7109375" style="44" customWidth="1"/>
    <col min="14" max="14" width="1.7109375" style="51" customWidth="1"/>
    <col min="15" max="15" width="13.7109375" style="45" customWidth="1"/>
    <col min="16" max="16" width="1.7109375" style="27" customWidth="1"/>
    <col min="17" max="17" width="13.7109375" style="46" customWidth="1"/>
    <col min="18" max="18" width="1.7109375" style="27" customWidth="1"/>
    <col min="19" max="19" width="13.7109375" style="46" customWidth="1"/>
    <col min="20" max="20" width="13.7109375" style="10" customWidth="1"/>
    <col min="21" max="21" width="13.140625" style="31" hidden="1" customWidth="1"/>
    <col min="22" max="23" width="11.42578125" style="31" hidden="1" customWidth="1"/>
    <col min="24" max="24" width="11.42578125" style="28" hidden="1" customWidth="1"/>
    <col min="25" max="25" width="11.42578125" style="29" hidden="1" customWidth="1"/>
    <col min="26" max="26" width="11.42578125" style="30" hidden="1" customWidth="1"/>
    <col min="27" max="28" width="15.5703125" style="31" hidden="1" customWidth="1"/>
    <col min="29" max="30" width="11.42578125" style="28" hidden="1" customWidth="1"/>
    <col min="31" max="32" width="11.42578125" style="29" hidden="1" customWidth="1"/>
    <col min="33" max="34" width="11.42578125" style="30" hidden="1" customWidth="1"/>
    <col min="35" max="35" width="13.5703125" style="28" hidden="1" customWidth="1"/>
    <col min="36" max="36" width="13.5703125" style="29" hidden="1" customWidth="1"/>
    <col min="37" max="37" width="13.5703125" style="30" hidden="1" customWidth="1"/>
    <col min="38" max="38" width="11.42578125" style="28" hidden="1" customWidth="1"/>
    <col min="39" max="39" width="11.42578125" style="29" hidden="1" customWidth="1"/>
    <col min="40" max="40" width="11.42578125" style="30" hidden="1" customWidth="1"/>
    <col min="41" max="44" width="0" style="31" hidden="1" customWidth="1"/>
    <col min="45" max="16384" width="11.42578125" style="31"/>
  </cols>
  <sheetData>
    <row r="1" spans="1:134" ht="19.5" x14ac:dyDescent="0.3">
      <c r="A1" s="23" t="s">
        <v>272</v>
      </c>
      <c r="B1" s="10"/>
      <c r="C1" s="10"/>
      <c r="D1" s="16"/>
      <c r="E1" s="24"/>
      <c r="F1" s="24"/>
      <c r="G1" s="24"/>
      <c r="H1" s="24"/>
      <c r="I1" s="24"/>
      <c r="J1" s="24"/>
      <c r="K1" s="10"/>
      <c r="L1" s="25"/>
      <c r="M1" s="25"/>
      <c r="N1" s="48"/>
      <c r="O1" s="26"/>
      <c r="Q1" s="26"/>
      <c r="S1" s="26"/>
      <c r="U1" s="10"/>
      <c r="V1" s="10"/>
      <c r="W1" s="10"/>
      <c r="AA1" s="10"/>
      <c r="AB1" s="10"/>
      <c r="AO1" s="10"/>
      <c r="AP1" s="10"/>
      <c r="AQ1" s="10"/>
      <c r="AR1" s="10"/>
      <c r="AS1" s="10"/>
      <c r="AT1" s="10"/>
      <c r="AU1" s="10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</row>
    <row r="2" spans="1:134" ht="15.75" thickBot="1" x14ac:dyDescent="0.3">
      <c r="A2" s="10"/>
      <c r="B2" s="10"/>
      <c r="C2" s="10"/>
      <c r="D2" s="16"/>
      <c r="E2" s="24"/>
      <c r="F2" s="24"/>
      <c r="G2" s="24"/>
      <c r="H2" s="24"/>
      <c r="I2" s="24"/>
      <c r="J2" s="24"/>
      <c r="K2" s="10"/>
      <c r="L2" s="25"/>
      <c r="M2" s="25"/>
      <c r="N2" s="48"/>
      <c r="O2" s="26"/>
      <c r="Q2" s="26"/>
      <c r="S2" s="26"/>
      <c r="U2" s="10"/>
      <c r="V2" s="10"/>
      <c r="W2" s="10"/>
      <c r="AA2" s="10"/>
      <c r="AB2" s="10"/>
      <c r="AO2" s="10"/>
      <c r="AP2" s="10"/>
      <c r="AQ2" s="10"/>
      <c r="AR2" s="10"/>
      <c r="AS2" s="10"/>
      <c r="AT2" s="10"/>
      <c r="AU2" s="10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</row>
    <row r="3" spans="1:134" ht="15.75" thickBot="1" x14ac:dyDescent="0.3">
      <c r="A3" s="70" t="s">
        <v>0</v>
      </c>
      <c r="B3" s="76"/>
      <c r="C3" s="77"/>
      <c r="D3" s="78"/>
      <c r="E3" s="24"/>
      <c r="F3" s="24"/>
      <c r="G3" s="24"/>
      <c r="H3" s="24"/>
      <c r="I3" s="24"/>
      <c r="J3" s="24"/>
      <c r="K3" s="10"/>
      <c r="L3" s="25"/>
      <c r="M3" s="25"/>
      <c r="N3" s="48"/>
      <c r="O3" s="26"/>
      <c r="Q3" s="26"/>
      <c r="S3" s="26"/>
      <c r="U3" s="10"/>
      <c r="V3" s="10"/>
      <c r="W3" s="10"/>
      <c r="AA3" s="10"/>
      <c r="AB3" s="10"/>
      <c r="AO3" s="10"/>
      <c r="AP3" s="10"/>
      <c r="AQ3" s="10"/>
      <c r="AR3" s="10"/>
      <c r="AS3" s="10"/>
      <c r="AT3" s="10"/>
      <c r="AU3" s="10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</row>
    <row r="4" spans="1:134" ht="15.75" thickBot="1" x14ac:dyDescent="0.3">
      <c r="A4" s="70" t="s">
        <v>39</v>
      </c>
      <c r="B4" s="76"/>
      <c r="C4" s="77"/>
      <c r="D4" s="78"/>
      <c r="E4" s="24"/>
      <c r="F4" s="24"/>
      <c r="G4" s="24"/>
      <c r="H4" s="24"/>
      <c r="I4" s="24"/>
      <c r="J4" s="24"/>
      <c r="K4" s="10"/>
      <c r="L4" s="25"/>
      <c r="M4" s="25"/>
      <c r="N4" s="48"/>
      <c r="O4" s="26"/>
      <c r="Q4" s="26"/>
      <c r="S4" s="26"/>
      <c r="U4" s="10"/>
      <c r="V4" s="10"/>
      <c r="W4" s="10"/>
      <c r="AA4" s="10"/>
      <c r="AB4" s="10"/>
      <c r="AO4" s="10"/>
      <c r="AP4" s="10"/>
      <c r="AQ4" s="10"/>
      <c r="AR4" s="10"/>
      <c r="AS4" s="10"/>
      <c r="AT4" s="10"/>
      <c r="AU4" s="10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</row>
    <row r="5" spans="1:134" ht="15.75" thickBot="1" x14ac:dyDescent="0.3">
      <c r="A5" s="70" t="s">
        <v>237</v>
      </c>
      <c r="B5" s="79"/>
      <c r="C5" s="80"/>
      <c r="D5" s="81"/>
      <c r="E5" s="24"/>
      <c r="F5" s="24"/>
      <c r="G5" s="24"/>
      <c r="H5" s="24"/>
      <c r="I5" s="24"/>
      <c r="J5" s="24"/>
      <c r="K5" s="10"/>
      <c r="L5" s="25"/>
      <c r="M5" s="25"/>
      <c r="N5" s="48"/>
      <c r="O5" s="26"/>
      <c r="Q5" s="26"/>
      <c r="S5" s="26"/>
      <c r="U5" s="10"/>
      <c r="V5" s="10"/>
      <c r="W5" s="10"/>
      <c r="AA5" s="10"/>
      <c r="AB5" s="10"/>
      <c r="AO5" s="10"/>
      <c r="AP5" s="10"/>
      <c r="AQ5" s="10"/>
      <c r="AR5" s="10"/>
      <c r="AS5" s="10"/>
      <c r="AT5" s="10"/>
      <c r="AU5" s="10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</row>
    <row r="6" spans="1:134" ht="30.75" thickBot="1" x14ac:dyDescent="0.3">
      <c r="A6" s="70" t="s">
        <v>259</v>
      </c>
      <c r="B6" s="82"/>
      <c r="C6" s="83"/>
      <c r="D6" s="84"/>
      <c r="E6" s="24"/>
      <c r="F6" s="24"/>
      <c r="G6" s="24"/>
      <c r="H6" s="24"/>
      <c r="I6" s="24"/>
      <c r="J6" s="24"/>
      <c r="K6" s="10"/>
      <c r="L6" s="25"/>
      <c r="M6" s="25"/>
      <c r="N6" s="48"/>
      <c r="O6" s="26"/>
      <c r="Q6" s="26"/>
      <c r="S6" s="26"/>
      <c r="U6" s="10"/>
      <c r="V6" s="10"/>
      <c r="W6" s="10"/>
      <c r="AA6" s="10"/>
      <c r="AB6" s="10"/>
      <c r="AO6" s="10"/>
      <c r="AP6" s="10"/>
      <c r="AQ6" s="10"/>
      <c r="AR6" s="10"/>
      <c r="AS6" s="10"/>
      <c r="AT6" s="10"/>
      <c r="AU6" s="10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</row>
    <row r="7" spans="1:134" ht="30.75" thickBot="1" x14ac:dyDescent="0.3">
      <c r="A7" s="70" t="s">
        <v>256</v>
      </c>
      <c r="B7" s="76"/>
      <c r="C7" s="77"/>
      <c r="D7" s="78"/>
      <c r="E7" s="24"/>
      <c r="F7" s="24"/>
      <c r="G7" s="24"/>
      <c r="H7" s="24"/>
      <c r="I7" s="24"/>
      <c r="J7" s="24"/>
      <c r="K7" s="10"/>
      <c r="L7" s="25"/>
      <c r="M7" s="25"/>
      <c r="N7" s="48"/>
      <c r="O7" s="26"/>
      <c r="Q7" s="26"/>
      <c r="S7" s="26"/>
      <c r="U7" s="10"/>
      <c r="V7" s="10"/>
      <c r="W7" s="10"/>
      <c r="AA7" s="10"/>
      <c r="AB7" s="10"/>
      <c r="AO7" s="10"/>
      <c r="AP7" s="10"/>
      <c r="AQ7" s="10"/>
      <c r="AR7" s="10"/>
      <c r="AS7" s="10"/>
      <c r="AT7" s="10"/>
      <c r="AU7" s="10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</row>
    <row r="8" spans="1:134" ht="15.75" thickBot="1" x14ac:dyDescent="0.3">
      <c r="A8" s="10"/>
      <c r="B8" s="10"/>
      <c r="C8" s="10"/>
      <c r="D8" s="16"/>
      <c r="E8" s="24"/>
      <c r="F8" s="10"/>
      <c r="G8" s="10"/>
      <c r="H8" s="10"/>
      <c r="I8" s="10"/>
      <c r="J8" s="10"/>
      <c r="K8" s="10"/>
      <c r="L8" s="25"/>
      <c r="M8" s="25"/>
      <c r="N8" s="48"/>
      <c r="O8" s="26"/>
      <c r="Q8" s="26"/>
      <c r="S8" s="26"/>
      <c r="U8" s="10"/>
      <c r="V8" s="10"/>
      <c r="W8" s="10"/>
      <c r="AA8" s="10"/>
      <c r="AB8" s="10"/>
      <c r="AO8" s="10"/>
      <c r="AP8" s="10"/>
      <c r="AQ8" s="10"/>
      <c r="AR8" s="10"/>
      <c r="AS8" s="10"/>
      <c r="AT8" s="10"/>
      <c r="AU8" s="10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</row>
    <row r="9" spans="1:134" ht="139.5" customHeight="1" thickBot="1" x14ac:dyDescent="0.3">
      <c r="A9" s="32" t="s">
        <v>242</v>
      </c>
      <c r="B9" s="32" t="s">
        <v>243</v>
      </c>
      <c r="C9" s="32" t="s">
        <v>244</v>
      </c>
      <c r="D9" s="32" t="s">
        <v>38</v>
      </c>
      <c r="E9" s="32" t="s">
        <v>1</v>
      </c>
      <c r="F9" s="32" t="s">
        <v>58</v>
      </c>
      <c r="G9" s="32" t="s">
        <v>238</v>
      </c>
      <c r="H9" s="32" t="s">
        <v>40</v>
      </c>
      <c r="I9" s="32" t="s">
        <v>43</v>
      </c>
      <c r="J9" s="32" t="s">
        <v>42</v>
      </c>
      <c r="K9" s="32" t="s">
        <v>41</v>
      </c>
      <c r="L9" s="33" t="s">
        <v>55</v>
      </c>
      <c r="M9" s="33" t="s">
        <v>56</v>
      </c>
      <c r="N9" s="49"/>
      <c r="O9" s="33" t="s">
        <v>57</v>
      </c>
      <c r="Q9" s="33" t="s">
        <v>239</v>
      </c>
      <c r="R9" s="34"/>
      <c r="S9" s="33" t="s">
        <v>240</v>
      </c>
      <c r="T9" s="34"/>
      <c r="U9" s="16" t="s">
        <v>44</v>
      </c>
      <c r="V9" s="16" t="s">
        <v>45</v>
      </c>
      <c r="W9" s="16" t="s">
        <v>235</v>
      </c>
      <c r="X9" s="35" t="s">
        <v>46</v>
      </c>
      <c r="Y9" s="36" t="s">
        <v>47</v>
      </c>
      <c r="Z9" s="37" t="s">
        <v>48</v>
      </c>
      <c r="AA9" s="16" t="s">
        <v>36</v>
      </c>
      <c r="AB9" s="16" t="s">
        <v>37</v>
      </c>
      <c r="AC9" s="35" t="s">
        <v>49</v>
      </c>
      <c r="AD9" s="35" t="s">
        <v>50</v>
      </c>
      <c r="AE9" s="36" t="s">
        <v>51</v>
      </c>
      <c r="AF9" s="36" t="s">
        <v>52</v>
      </c>
      <c r="AG9" s="37" t="s">
        <v>53</v>
      </c>
      <c r="AH9" s="37" t="s">
        <v>54</v>
      </c>
      <c r="AI9" s="35" t="s">
        <v>245</v>
      </c>
      <c r="AJ9" s="36" t="s">
        <v>246</v>
      </c>
      <c r="AK9" s="37" t="s">
        <v>247</v>
      </c>
      <c r="AL9" s="35" t="s">
        <v>248</v>
      </c>
      <c r="AM9" s="36" t="s">
        <v>249</v>
      </c>
      <c r="AN9" s="37" t="s">
        <v>250</v>
      </c>
      <c r="AO9" s="10"/>
      <c r="AP9" s="10"/>
      <c r="AQ9" s="10"/>
      <c r="AR9" s="10"/>
      <c r="AS9" s="10"/>
      <c r="AT9" s="10"/>
      <c r="AU9" s="10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</row>
    <row r="10" spans="1:134" ht="15.75" thickBot="1" x14ac:dyDescent="0.3">
      <c r="A10" s="13"/>
      <c r="B10" s="13"/>
      <c r="C10" s="13"/>
      <c r="D10" s="14"/>
      <c r="E10" s="15" t="s">
        <v>4</v>
      </c>
      <c r="F10" s="14"/>
      <c r="G10" s="47"/>
      <c r="H10" s="38" t="str">
        <f t="shared" ref="H10" si="0">IF(A10="","",IF(B10="",1,DATEDIF(A10,B10+1,"D")))</f>
        <v/>
      </c>
      <c r="I10" s="14"/>
      <c r="J10" s="14"/>
      <c r="K10" s="14"/>
      <c r="L10" s="20" t="str">
        <f>IFERROR(IF(AND(H10=1,C10=""),"",IF(AND(H10=1,C10='VMA-Sätze'!$K$3),"Keine VMA",+AA10*U10+AB10*V10)),"")</f>
        <v/>
      </c>
      <c r="M10" s="20" t="str">
        <f>IFERROR(IF(A10="","",IF(-SUM(AI10:AN10)&gt;L10,-L10,SUM(AI10:AN10))),"")</f>
        <v/>
      </c>
      <c r="N10" s="50"/>
      <c r="O10" s="22" t="str">
        <f>IFERROR(IF(M10="Keine VMA","Keine VMA",IF((L10+M10)&lt;0,0,L10+M10)),"")</f>
        <v/>
      </c>
      <c r="Q10" s="22" t="str">
        <f t="shared" ref="Q10" si="1">IF(A10="","",F10*0.3)</f>
        <v/>
      </c>
      <c r="R10" s="19"/>
      <c r="S10" s="22" t="str">
        <f>IF(A10="","",IF(G10='VMA-Sätze'!$J$2,(H10-1)*W10,0))</f>
        <v/>
      </c>
      <c r="T10" s="52"/>
      <c r="U10" s="10">
        <f>VLOOKUP(E10,'VMA-Sätze'!$A$4:$C$400,3,0)</f>
        <v>0</v>
      </c>
      <c r="V10" s="10">
        <f>VLOOKUP(E10,'VMA-Sätze'!$A$4:$C$400,2,0)</f>
        <v>0</v>
      </c>
      <c r="W10" s="10">
        <f>VLOOKUP(E10,'VMA-Sätze'!$A$4:$D$400,4,0)</f>
        <v>0</v>
      </c>
      <c r="X10" s="39">
        <v>-0.2</v>
      </c>
      <c r="Y10" s="40">
        <v>-0.4</v>
      </c>
      <c r="Z10" s="41">
        <v>-0.4</v>
      </c>
      <c r="AA10" s="10" t="str">
        <f>IF(H10="","",IF(H10&gt;=2,2,1))</f>
        <v/>
      </c>
      <c r="AB10" s="10" t="str">
        <f>IF(H10="","",+H10-AA10)</f>
        <v/>
      </c>
      <c r="AC10" s="28" t="e">
        <f>IF((H10-I10)&gt;=2,0,IF(AND(H10=1,I10=1),1,IF((H10-I10)=1,1,2)))</f>
        <v>#VALUE!</v>
      </c>
      <c r="AD10" s="28" t="e">
        <f t="shared" ref="AD10" si="2">IF(I10-AC10&lt;0,0,I10-AC10)</f>
        <v>#VALUE!</v>
      </c>
      <c r="AE10" s="29" t="e">
        <f t="shared" ref="AE10" si="3">IF((H10-J10)&gt;=2,0,IF(AND(H10=1,J10=1),1,IF((H10-J10)=1,1,2)))</f>
        <v>#VALUE!</v>
      </c>
      <c r="AF10" s="29" t="e">
        <f t="shared" ref="AF10" si="4">IF(J10-AE10&lt;0,0,J10-AE10)</f>
        <v>#VALUE!</v>
      </c>
      <c r="AG10" s="30" t="e">
        <f t="shared" ref="AG10" si="5">IF((H10-K10)&gt;=2,0,IF(AND(H10=1,K10=1),1,IF((H10-K10)=1,1,2)))</f>
        <v>#VALUE!</v>
      </c>
      <c r="AH10" s="30" t="e">
        <f t="shared" ref="AH10" si="6">IF(K10-AG10&lt;0,0,K10-AG10)</f>
        <v>#VALUE!</v>
      </c>
      <c r="AI10" s="28" t="e">
        <f t="shared" ref="AI10" si="7">+AC10*U10*X10+AD10*V10*X10</f>
        <v>#VALUE!</v>
      </c>
      <c r="AJ10" s="29" t="e">
        <f t="shared" ref="AJ10" si="8">+U10*Y10*AE10+V10*Y10*AF10</f>
        <v>#VALUE!</v>
      </c>
      <c r="AK10" s="30" t="e">
        <f t="shared" ref="AK10" si="9">+U10*Z10*AG10+V10*Z10*AH10</f>
        <v>#VALUE!</v>
      </c>
      <c r="AL10" s="28" t="e">
        <f>+V10*X10*AD10</f>
        <v>#VALUE!</v>
      </c>
      <c r="AM10" s="29" t="e">
        <f>+V10*Y10*AF10</f>
        <v>#VALUE!</v>
      </c>
      <c r="AN10" s="30" t="e">
        <f>+V10*Z10*AH10</f>
        <v>#VALUE!</v>
      </c>
      <c r="AO10" s="10"/>
      <c r="AP10" s="10"/>
      <c r="AQ10" s="10"/>
      <c r="AR10" s="10"/>
      <c r="AS10" s="10"/>
      <c r="AT10" s="10"/>
      <c r="AU10" s="10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</row>
    <row r="11" spans="1:134" ht="15.75" thickBot="1" x14ac:dyDescent="0.3">
      <c r="A11" s="13"/>
      <c r="B11" s="13"/>
      <c r="C11" s="13"/>
      <c r="D11" s="14"/>
      <c r="E11" s="15" t="s">
        <v>4</v>
      </c>
      <c r="F11" s="14"/>
      <c r="G11" s="47"/>
      <c r="H11" s="38" t="str">
        <f t="shared" ref="H11:H31" si="10">IF(A11="","",IF(B11="",1,DATEDIF(A11,B11+1,"D")))</f>
        <v/>
      </c>
      <c r="I11" s="14"/>
      <c r="J11" s="14"/>
      <c r="K11" s="14"/>
      <c r="L11" s="20" t="str">
        <f>IFERROR(IF(AND(H11=1,C11=""),"",IF(AND(H11=1,C11='VMA-Sätze'!$K$3),"Keine VMA",+AA11*U11+AB11*V11)),"")</f>
        <v/>
      </c>
      <c r="M11" s="20" t="str">
        <f t="shared" ref="M11:M31" si="11">IFERROR(IF(A11="","",IF(-SUM(AI11:AN11)&gt;L11,-L11,SUM(AI11:AN11))),"")</f>
        <v/>
      </c>
      <c r="N11" s="50"/>
      <c r="O11" s="22" t="str">
        <f t="shared" ref="O11:O31" si="12">IFERROR(IF(M11="Keine VMA","Keine VMA",IF((L11+M11)&lt;0,0,L11+M11)),"")</f>
        <v/>
      </c>
      <c r="Q11" s="22" t="str">
        <f t="shared" ref="Q11:Q31" si="13">IF(A11="","",F11*0.3)</f>
        <v/>
      </c>
      <c r="R11" s="19"/>
      <c r="S11" s="22" t="str">
        <f>IF(A11="","",IF(G11='VMA-Sätze'!$J$2,(H11-1)*W11,0))</f>
        <v/>
      </c>
      <c r="T11" s="52"/>
      <c r="U11" s="10">
        <f>VLOOKUP(E11,'VMA-Sätze'!$A$4:$C$108,3,0)</f>
        <v>0</v>
      </c>
      <c r="V11" s="10">
        <f>VLOOKUP(E11,'VMA-Sätze'!$A$4:$C$108,2,0)</f>
        <v>0</v>
      </c>
      <c r="W11" s="10">
        <f>VLOOKUP(E11,'VMA-Sätze'!$A$4:$D$108,4,0)</f>
        <v>0</v>
      </c>
      <c r="X11" s="39">
        <v>-0.2</v>
      </c>
      <c r="Y11" s="40">
        <v>-0.4</v>
      </c>
      <c r="Z11" s="41">
        <v>-0.4</v>
      </c>
      <c r="AA11" s="10" t="str">
        <f t="shared" ref="AA11:AA31" si="14">IF(H11="","",IF(H11&gt;=2,2,1))</f>
        <v/>
      </c>
      <c r="AB11" s="10" t="str">
        <f t="shared" ref="AB11:AB31" si="15">IF(H11="","",+H11-AA11)</f>
        <v/>
      </c>
      <c r="AC11" s="28" t="e">
        <f>IF((H11-I11)&gt;=2,0,IF(AND(H11=1,I11=1),1,IF((H11-I11)=1,1,2)))</f>
        <v>#VALUE!</v>
      </c>
      <c r="AD11" s="28" t="e">
        <f t="shared" ref="AD11:AD31" si="16">IF(I11-AC11&lt;0,0,I11-AC11)</f>
        <v>#VALUE!</v>
      </c>
      <c r="AE11" s="29" t="e">
        <f t="shared" ref="AE11:AE31" si="17">IF((H11-J11)&gt;=2,0,IF(AND(H11=1,J11=1),1,IF((H11-J11)=1,1,2)))</f>
        <v>#VALUE!</v>
      </c>
      <c r="AF11" s="29" t="e">
        <f t="shared" ref="AF11:AF31" si="18">IF(J11-AE11&lt;0,0,J11-AE11)</f>
        <v>#VALUE!</v>
      </c>
      <c r="AG11" s="30" t="e">
        <f t="shared" ref="AG11:AG31" si="19">IF((H11-K11)&gt;=2,0,IF(AND(H11=1,K11=1),1,IF((H11-K11)=1,1,2)))</f>
        <v>#VALUE!</v>
      </c>
      <c r="AH11" s="30" t="e">
        <f t="shared" ref="AH11:AH31" si="20">IF(K11-AG11&lt;0,0,K11-AG11)</f>
        <v>#VALUE!</v>
      </c>
      <c r="AI11" s="28" t="e">
        <f t="shared" ref="AI11:AI31" si="21">+AC11*U11*X11+AD11*V11*X11</f>
        <v>#VALUE!</v>
      </c>
      <c r="AJ11" s="29" t="e">
        <f t="shared" ref="AJ11:AJ31" si="22">+U11*Y11*AE11+V11*Y11*AF11</f>
        <v>#VALUE!</v>
      </c>
      <c r="AK11" s="30" t="e">
        <f t="shared" ref="AK11:AK31" si="23">+U11*Z11*AG11+V11*Z11*AH11</f>
        <v>#VALUE!</v>
      </c>
      <c r="AL11" s="28" t="e">
        <f t="shared" ref="AL11:AL31" si="24">+V11*X11*AD11</f>
        <v>#VALUE!</v>
      </c>
      <c r="AM11" s="29" t="e">
        <f t="shared" ref="AM11:AM31" si="25">+V11*Y11*AF11</f>
        <v>#VALUE!</v>
      </c>
      <c r="AN11" s="30" t="e">
        <f t="shared" ref="AN11:AN31" si="26">+V11*Z11*AH11</f>
        <v>#VALUE!</v>
      </c>
      <c r="AO11" s="10"/>
      <c r="AP11" s="10"/>
      <c r="AQ11" s="10"/>
      <c r="AR11" s="10"/>
      <c r="AS11" s="10"/>
      <c r="AT11" s="10"/>
      <c r="AU11" s="10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</row>
    <row r="12" spans="1:134" ht="15.75" thickBot="1" x14ac:dyDescent="0.3">
      <c r="A12" s="13"/>
      <c r="B12" s="13"/>
      <c r="C12" s="13"/>
      <c r="D12" s="14"/>
      <c r="E12" s="15" t="s">
        <v>4</v>
      </c>
      <c r="F12" s="14"/>
      <c r="G12" s="47"/>
      <c r="H12" s="38" t="str">
        <f t="shared" si="10"/>
        <v/>
      </c>
      <c r="I12" s="14"/>
      <c r="J12" s="14"/>
      <c r="K12" s="14"/>
      <c r="L12" s="20" t="str">
        <f>IFERROR(IF(AND(H12=1,C12=""),"",IF(AND(H12=1,C12='VMA-Sätze'!$K$3),"Keine VMA",+AA12*U12+AB12*V12)),"")</f>
        <v/>
      </c>
      <c r="M12" s="20" t="str">
        <f t="shared" si="11"/>
        <v/>
      </c>
      <c r="N12" s="50"/>
      <c r="O12" s="22" t="str">
        <f t="shared" si="12"/>
        <v/>
      </c>
      <c r="Q12" s="22" t="str">
        <f t="shared" si="13"/>
        <v/>
      </c>
      <c r="R12" s="19"/>
      <c r="S12" s="22" t="str">
        <f>IF(A12="","",IF(G12='VMA-Sätze'!$J$2,(H12-1)*W12,0))</f>
        <v/>
      </c>
      <c r="T12" s="52"/>
      <c r="U12" s="10">
        <f>VLOOKUP(E12,'VMA-Sätze'!$A$4:$C$108,3,0)</f>
        <v>0</v>
      </c>
      <c r="V12" s="10">
        <f>VLOOKUP(E12,'VMA-Sätze'!$A$4:$C$108,2,0)</f>
        <v>0</v>
      </c>
      <c r="W12" s="10">
        <f>VLOOKUP(E12,'VMA-Sätze'!$A$4:$D$108,4,0)</f>
        <v>0</v>
      </c>
      <c r="X12" s="39">
        <v>-0.2</v>
      </c>
      <c r="Y12" s="40">
        <v>-0.4</v>
      </c>
      <c r="Z12" s="41">
        <v>-0.4</v>
      </c>
      <c r="AA12" s="10" t="str">
        <f t="shared" si="14"/>
        <v/>
      </c>
      <c r="AB12" s="10" t="str">
        <f t="shared" si="15"/>
        <v/>
      </c>
      <c r="AC12" s="28" t="e">
        <f t="shared" ref="AC11:AC31" si="27">IF((H12-I12)&gt;=2,0,IF(AND(H12=1,I12=1),1,IF((H12-I12)=1,1,2)))</f>
        <v>#VALUE!</v>
      </c>
      <c r="AD12" s="28" t="e">
        <f t="shared" si="16"/>
        <v>#VALUE!</v>
      </c>
      <c r="AE12" s="29" t="e">
        <f t="shared" si="17"/>
        <v>#VALUE!</v>
      </c>
      <c r="AF12" s="29" t="e">
        <f t="shared" si="18"/>
        <v>#VALUE!</v>
      </c>
      <c r="AG12" s="30" t="e">
        <f t="shared" si="19"/>
        <v>#VALUE!</v>
      </c>
      <c r="AH12" s="30" t="e">
        <f t="shared" si="20"/>
        <v>#VALUE!</v>
      </c>
      <c r="AI12" s="28" t="e">
        <f t="shared" si="21"/>
        <v>#VALUE!</v>
      </c>
      <c r="AJ12" s="29" t="e">
        <f t="shared" si="22"/>
        <v>#VALUE!</v>
      </c>
      <c r="AK12" s="30" t="e">
        <f t="shared" si="23"/>
        <v>#VALUE!</v>
      </c>
      <c r="AL12" s="28" t="e">
        <f t="shared" si="24"/>
        <v>#VALUE!</v>
      </c>
      <c r="AM12" s="29" t="e">
        <f t="shared" si="25"/>
        <v>#VALUE!</v>
      </c>
      <c r="AN12" s="30" t="e">
        <f t="shared" si="26"/>
        <v>#VALUE!</v>
      </c>
      <c r="AO12" s="10"/>
      <c r="AP12" s="10"/>
      <c r="AQ12" s="10"/>
      <c r="AR12" s="10"/>
      <c r="AS12" s="10"/>
      <c r="AT12" s="10"/>
      <c r="AU12" s="10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</row>
    <row r="13" spans="1:134" ht="15.75" thickBot="1" x14ac:dyDescent="0.3">
      <c r="A13" s="13"/>
      <c r="B13" s="13"/>
      <c r="C13" s="13"/>
      <c r="D13" s="14"/>
      <c r="E13" s="15" t="s">
        <v>4</v>
      </c>
      <c r="F13" s="14"/>
      <c r="G13" s="47"/>
      <c r="H13" s="38" t="str">
        <f t="shared" si="10"/>
        <v/>
      </c>
      <c r="I13" s="14"/>
      <c r="J13" s="14"/>
      <c r="K13" s="14"/>
      <c r="L13" s="20" t="str">
        <f>IFERROR(IF(AND(H13=1,C13=""),"",IF(AND(H13=1,C13='VMA-Sätze'!$K$3),"Keine VMA",+AA13*U13+AB13*V13)),"")</f>
        <v/>
      </c>
      <c r="M13" s="20" t="str">
        <f t="shared" si="11"/>
        <v/>
      </c>
      <c r="N13" s="50"/>
      <c r="O13" s="22" t="str">
        <f t="shared" si="12"/>
        <v/>
      </c>
      <c r="Q13" s="22" t="str">
        <f t="shared" si="13"/>
        <v/>
      </c>
      <c r="R13" s="19"/>
      <c r="S13" s="22" t="str">
        <f>IF(A13="","",IF(G13='VMA-Sätze'!$J$2,(H13-1)*W13,0))</f>
        <v/>
      </c>
      <c r="T13" s="52"/>
      <c r="U13" s="10">
        <f>VLOOKUP(E13,'VMA-Sätze'!$A$4:$C$108,3,0)</f>
        <v>0</v>
      </c>
      <c r="V13" s="10">
        <f>VLOOKUP(E13,'VMA-Sätze'!$A$4:$C$108,2,0)</f>
        <v>0</v>
      </c>
      <c r="W13" s="10">
        <f>VLOOKUP(E13,'VMA-Sätze'!$A$4:$D$108,4,0)</f>
        <v>0</v>
      </c>
      <c r="X13" s="39">
        <v>-0.2</v>
      </c>
      <c r="Y13" s="40">
        <v>-0.4</v>
      </c>
      <c r="Z13" s="41">
        <v>-0.4</v>
      </c>
      <c r="AA13" s="10" t="str">
        <f t="shared" si="14"/>
        <v/>
      </c>
      <c r="AB13" s="10" t="str">
        <f t="shared" si="15"/>
        <v/>
      </c>
      <c r="AC13" s="28" t="e">
        <f t="shared" si="27"/>
        <v>#VALUE!</v>
      </c>
      <c r="AD13" s="28" t="e">
        <f t="shared" si="16"/>
        <v>#VALUE!</v>
      </c>
      <c r="AE13" s="29" t="e">
        <f t="shared" si="17"/>
        <v>#VALUE!</v>
      </c>
      <c r="AF13" s="29" t="e">
        <f t="shared" si="18"/>
        <v>#VALUE!</v>
      </c>
      <c r="AG13" s="30" t="e">
        <f t="shared" si="19"/>
        <v>#VALUE!</v>
      </c>
      <c r="AH13" s="30" t="e">
        <f t="shared" si="20"/>
        <v>#VALUE!</v>
      </c>
      <c r="AI13" s="28" t="e">
        <f t="shared" si="21"/>
        <v>#VALUE!</v>
      </c>
      <c r="AJ13" s="29" t="e">
        <f t="shared" si="22"/>
        <v>#VALUE!</v>
      </c>
      <c r="AK13" s="30" t="e">
        <f t="shared" si="23"/>
        <v>#VALUE!</v>
      </c>
      <c r="AL13" s="28" t="e">
        <f t="shared" si="24"/>
        <v>#VALUE!</v>
      </c>
      <c r="AM13" s="29" t="e">
        <f t="shared" si="25"/>
        <v>#VALUE!</v>
      </c>
      <c r="AN13" s="30" t="e">
        <f t="shared" si="26"/>
        <v>#VALUE!</v>
      </c>
      <c r="AO13" s="10"/>
      <c r="AP13" s="10"/>
      <c r="AQ13" s="10"/>
      <c r="AR13" s="10"/>
      <c r="AS13" s="10"/>
      <c r="AT13" s="10"/>
      <c r="AU13" s="10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</row>
    <row r="14" spans="1:134" ht="15.75" thickBot="1" x14ac:dyDescent="0.3">
      <c r="A14" s="13"/>
      <c r="B14" s="13"/>
      <c r="C14" s="13"/>
      <c r="D14" s="14"/>
      <c r="E14" s="15" t="s">
        <v>4</v>
      </c>
      <c r="F14" s="14"/>
      <c r="G14" s="47"/>
      <c r="H14" s="38" t="str">
        <f t="shared" si="10"/>
        <v/>
      </c>
      <c r="I14" s="14"/>
      <c r="J14" s="14"/>
      <c r="K14" s="14"/>
      <c r="L14" s="20" t="str">
        <f>IFERROR(IF(AND(H14=1,C14=""),"",IF(AND(H14=1,C14='VMA-Sätze'!$K$3),"Keine VMA",+AA14*U14+AB14*V14)),"")</f>
        <v/>
      </c>
      <c r="M14" s="20" t="str">
        <f t="shared" si="11"/>
        <v/>
      </c>
      <c r="N14" s="50"/>
      <c r="O14" s="22" t="str">
        <f t="shared" si="12"/>
        <v/>
      </c>
      <c r="Q14" s="22" t="str">
        <f t="shared" si="13"/>
        <v/>
      </c>
      <c r="R14" s="19"/>
      <c r="S14" s="22" t="str">
        <f>IF(A14="","",IF(G14='VMA-Sätze'!$J$2,(H14-1)*W14,0))</f>
        <v/>
      </c>
      <c r="T14" s="52"/>
      <c r="U14" s="10">
        <f>VLOOKUP(E14,'VMA-Sätze'!$A$4:$C$108,3,0)</f>
        <v>0</v>
      </c>
      <c r="V14" s="10">
        <f>VLOOKUP(E14,'VMA-Sätze'!$A$4:$C$108,2,0)</f>
        <v>0</v>
      </c>
      <c r="W14" s="10">
        <f>VLOOKUP(E14,'VMA-Sätze'!$A$4:$D$108,4,0)</f>
        <v>0</v>
      </c>
      <c r="X14" s="39">
        <v>-0.2</v>
      </c>
      <c r="Y14" s="40">
        <v>-0.4</v>
      </c>
      <c r="Z14" s="41">
        <v>-0.4</v>
      </c>
      <c r="AA14" s="10" t="str">
        <f t="shared" si="14"/>
        <v/>
      </c>
      <c r="AB14" s="10" t="str">
        <f t="shared" si="15"/>
        <v/>
      </c>
      <c r="AC14" s="28" t="e">
        <f t="shared" si="27"/>
        <v>#VALUE!</v>
      </c>
      <c r="AD14" s="28" t="e">
        <f t="shared" si="16"/>
        <v>#VALUE!</v>
      </c>
      <c r="AE14" s="29" t="e">
        <f t="shared" si="17"/>
        <v>#VALUE!</v>
      </c>
      <c r="AF14" s="29" t="e">
        <f t="shared" si="18"/>
        <v>#VALUE!</v>
      </c>
      <c r="AG14" s="30" t="e">
        <f t="shared" si="19"/>
        <v>#VALUE!</v>
      </c>
      <c r="AH14" s="30" t="e">
        <f t="shared" si="20"/>
        <v>#VALUE!</v>
      </c>
      <c r="AI14" s="28" t="e">
        <f t="shared" si="21"/>
        <v>#VALUE!</v>
      </c>
      <c r="AJ14" s="29" t="e">
        <f t="shared" si="22"/>
        <v>#VALUE!</v>
      </c>
      <c r="AK14" s="30" t="e">
        <f t="shared" si="23"/>
        <v>#VALUE!</v>
      </c>
      <c r="AL14" s="28" t="e">
        <f t="shared" si="24"/>
        <v>#VALUE!</v>
      </c>
      <c r="AM14" s="29" t="e">
        <f t="shared" si="25"/>
        <v>#VALUE!</v>
      </c>
      <c r="AN14" s="30" t="e">
        <f t="shared" si="26"/>
        <v>#VALUE!</v>
      </c>
      <c r="AO14" s="10"/>
      <c r="AP14" s="10"/>
      <c r="AQ14" s="10"/>
      <c r="AR14" s="10"/>
      <c r="AS14" s="10"/>
      <c r="AT14" s="10"/>
      <c r="AU14" s="10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</row>
    <row r="15" spans="1:134" ht="15.75" thickBot="1" x14ac:dyDescent="0.3">
      <c r="A15" s="13"/>
      <c r="B15" s="13"/>
      <c r="C15" s="13"/>
      <c r="D15" s="14"/>
      <c r="E15" s="15" t="s">
        <v>4</v>
      </c>
      <c r="F15" s="14"/>
      <c r="G15" s="47"/>
      <c r="H15" s="38" t="str">
        <f t="shared" si="10"/>
        <v/>
      </c>
      <c r="I15" s="14"/>
      <c r="J15" s="14"/>
      <c r="K15" s="14"/>
      <c r="L15" s="20" t="str">
        <f>IFERROR(IF(AND(H15=1,C15=""),"",IF(AND(H15=1,C15='VMA-Sätze'!$K$3),"Keine VMA",+AA15*U15+AB15*V15)),"")</f>
        <v/>
      </c>
      <c r="M15" s="20" t="str">
        <f t="shared" si="11"/>
        <v/>
      </c>
      <c r="N15" s="50"/>
      <c r="O15" s="22" t="str">
        <f t="shared" si="12"/>
        <v/>
      </c>
      <c r="Q15" s="22" t="str">
        <f t="shared" si="13"/>
        <v/>
      </c>
      <c r="R15" s="19"/>
      <c r="S15" s="22" t="str">
        <f>IF(A15="","",IF(G15='VMA-Sätze'!$J$2,(H15-1)*W15,0))</f>
        <v/>
      </c>
      <c r="T15" s="52"/>
      <c r="U15" s="10">
        <f>VLOOKUP(E15,'VMA-Sätze'!$A$4:$C$108,3,0)</f>
        <v>0</v>
      </c>
      <c r="V15" s="10">
        <f>VLOOKUP(E15,'VMA-Sätze'!$A$4:$C$108,2,0)</f>
        <v>0</v>
      </c>
      <c r="W15" s="10">
        <f>VLOOKUP(E15,'VMA-Sätze'!$A$4:$D$108,4,0)</f>
        <v>0</v>
      </c>
      <c r="X15" s="39">
        <v>-0.2</v>
      </c>
      <c r="Y15" s="40">
        <v>-0.4</v>
      </c>
      <c r="Z15" s="41">
        <v>-0.4</v>
      </c>
      <c r="AA15" s="10" t="str">
        <f t="shared" si="14"/>
        <v/>
      </c>
      <c r="AB15" s="10" t="str">
        <f t="shared" si="15"/>
        <v/>
      </c>
      <c r="AC15" s="28" t="e">
        <f t="shared" si="27"/>
        <v>#VALUE!</v>
      </c>
      <c r="AD15" s="28" t="e">
        <f t="shared" si="16"/>
        <v>#VALUE!</v>
      </c>
      <c r="AE15" s="29" t="e">
        <f t="shared" si="17"/>
        <v>#VALUE!</v>
      </c>
      <c r="AF15" s="29" t="e">
        <f t="shared" si="18"/>
        <v>#VALUE!</v>
      </c>
      <c r="AG15" s="30" t="e">
        <f t="shared" si="19"/>
        <v>#VALUE!</v>
      </c>
      <c r="AH15" s="30" t="e">
        <f t="shared" si="20"/>
        <v>#VALUE!</v>
      </c>
      <c r="AI15" s="28" t="e">
        <f t="shared" si="21"/>
        <v>#VALUE!</v>
      </c>
      <c r="AJ15" s="29" t="e">
        <f t="shared" si="22"/>
        <v>#VALUE!</v>
      </c>
      <c r="AK15" s="30" t="e">
        <f t="shared" si="23"/>
        <v>#VALUE!</v>
      </c>
      <c r="AL15" s="28" t="e">
        <f t="shared" si="24"/>
        <v>#VALUE!</v>
      </c>
      <c r="AM15" s="29" t="e">
        <f t="shared" si="25"/>
        <v>#VALUE!</v>
      </c>
      <c r="AN15" s="30" t="e">
        <f t="shared" si="26"/>
        <v>#VALUE!</v>
      </c>
      <c r="AO15" s="10"/>
      <c r="AP15" s="10"/>
      <c r="AQ15" s="10"/>
      <c r="AR15" s="10"/>
      <c r="AS15" s="10"/>
      <c r="AT15" s="10"/>
      <c r="AU15" s="10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</row>
    <row r="16" spans="1:134" ht="15.75" thickBot="1" x14ac:dyDescent="0.3">
      <c r="A16" s="13"/>
      <c r="B16" s="13"/>
      <c r="C16" s="13"/>
      <c r="D16" s="14"/>
      <c r="E16" s="15" t="s">
        <v>4</v>
      </c>
      <c r="F16" s="14"/>
      <c r="G16" s="47"/>
      <c r="H16" s="38" t="str">
        <f t="shared" si="10"/>
        <v/>
      </c>
      <c r="I16" s="14"/>
      <c r="J16" s="14"/>
      <c r="K16" s="14"/>
      <c r="L16" s="20" t="str">
        <f>IFERROR(IF(AND(H16=1,C16=""),"",IF(AND(H16=1,C16='VMA-Sätze'!$K$3),"Keine VMA",+AA16*U16+AB16*V16)),"")</f>
        <v/>
      </c>
      <c r="M16" s="20" t="str">
        <f t="shared" si="11"/>
        <v/>
      </c>
      <c r="N16" s="50"/>
      <c r="O16" s="22" t="str">
        <f t="shared" si="12"/>
        <v/>
      </c>
      <c r="Q16" s="22" t="str">
        <f t="shared" si="13"/>
        <v/>
      </c>
      <c r="R16" s="19"/>
      <c r="S16" s="22" t="str">
        <f>IF(A16="","",IF(G16='VMA-Sätze'!$J$2,(H16-1)*W16,0))</f>
        <v/>
      </c>
      <c r="T16" s="52"/>
      <c r="U16" s="10">
        <f>VLOOKUP(E16,'VMA-Sätze'!$A$4:$C$108,3,0)</f>
        <v>0</v>
      </c>
      <c r="V16" s="10">
        <f>VLOOKUP(E16,'VMA-Sätze'!$A$4:$C$108,2,0)</f>
        <v>0</v>
      </c>
      <c r="W16" s="10">
        <f>VLOOKUP(E16,'VMA-Sätze'!$A$4:$D$108,4,0)</f>
        <v>0</v>
      </c>
      <c r="X16" s="39">
        <v>-0.2</v>
      </c>
      <c r="Y16" s="40">
        <v>-0.4</v>
      </c>
      <c r="Z16" s="41">
        <v>-0.4</v>
      </c>
      <c r="AA16" s="10" t="str">
        <f t="shared" si="14"/>
        <v/>
      </c>
      <c r="AB16" s="10" t="str">
        <f t="shared" si="15"/>
        <v/>
      </c>
      <c r="AC16" s="28" t="e">
        <f t="shared" si="27"/>
        <v>#VALUE!</v>
      </c>
      <c r="AD16" s="28" t="e">
        <f t="shared" si="16"/>
        <v>#VALUE!</v>
      </c>
      <c r="AE16" s="29" t="e">
        <f t="shared" si="17"/>
        <v>#VALUE!</v>
      </c>
      <c r="AF16" s="29" t="e">
        <f t="shared" si="18"/>
        <v>#VALUE!</v>
      </c>
      <c r="AG16" s="30" t="e">
        <f t="shared" si="19"/>
        <v>#VALUE!</v>
      </c>
      <c r="AH16" s="30" t="e">
        <f t="shared" si="20"/>
        <v>#VALUE!</v>
      </c>
      <c r="AI16" s="28" t="e">
        <f t="shared" si="21"/>
        <v>#VALUE!</v>
      </c>
      <c r="AJ16" s="29" t="e">
        <f t="shared" si="22"/>
        <v>#VALUE!</v>
      </c>
      <c r="AK16" s="30" t="e">
        <f t="shared" si="23"/>
        <v>#VALUE!</v>
      </c>
      <c r="AL16" s="28" t="e">
        <f t="shared" si="24"/>
        <v>#VALUE!</v>
      </c>
      <c r="AM16" s="29" t="e">
        <f t="shared" si="25"/>
        <v>#VALUE!</v>
      </c>
      <c r="AN16" s="30" t="e">
        <f t="shared" si="26"/>
        <v>#VALUE!</v>
      </c>
      <c r="AO16" s="10"/>
      <c r="AP16" s="10"/>
      <c r="AQ16" s="10"/>
      <c r="AR16" s="10"/>
      <c r="AS16" s="10"/>
      <c r="AT16" s="10"/>
      <c r="AU16" s="10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</row>
    <row r="17" spans="1:134" ht="15.75" thickBot="1" x14ac:dyDescent="0.3">
      <c r="A17" s="13"/>
      <c r="B17" s="13"/>
      <c r="C17" s="13"/>
      <c r="D17" s="14"/>
      <c r="E17" s="15" t="s">
        <v>4</v>
      </c>
      <c r="F17" s="14"/>
      <c r="G17" s="47"/>
      <c r="H17" s="38" t="str">
        <f t="shared" si="10"/>
        <v/>
      </c>
      <c r="I17" s="14"/>
      <c r="J17" s="14"/>
      <c r="K17" s="14"/>
      <c r="L17" s="20" t="str">
        <f>IFERROR(IF(AND(H17=1,C17=""),"",IF(AND(H17=1,C17='VMA-Sätze'!$K$3),"Keine VMA",+AA17*U17+AB17*V17)),"")</f>
        <v/>
      </c>
      <c r="M17" s="20" t="str">
        <f t="shared" si="11"/>
        <v/>
      </c>
      <c r="N17" s="50"/>
      <c r="O17" s="22" t="str">
        <f t="shared" si="12"/>
        <v/>
      </c>
      <c r="Q17" s="22" t="str">
        <f t="shared" si="13"/>
        <v/>
      </c>
      <c r="R17" s="19"/>
      <c r="S17" s="22" t="str">
        <f>IF(A17="","",IF(G17='VMA-Sätze'!$J$2,(H17-1)*W17,0))</f>
        <v/>
      </c>
      <c r="T17" s="52"/>
      <c r="U17" s="10">
        <f>VLOOKUP(E17,'VMA-Sätze'!$A$4:$C$108,3,0)</f>
        <v>0</v>
      </c>
      <c r="V17" s="10">
        <f>VLOOKUP(E17,'VMA-Sätze'!$A$4:$C$108,2,0)</f>
        <v>0</v>
      </c>
      <c r="W17" s="10">
        <f>VLOOKUP(E17,'VMA-Sätze'!$A$4:$D$108,4,0)</f>
        <v>0</v>
      </c>
      <c r="X17" s="39">
        <v>-0.2</v>
      </c>
      <c r="Y17" s="40">
        <v>-0.4</v>
      </c>
      <c r="Z17" s="41">
        <v>-0.4</v>
      </c>
      <c r="AA17" s="10" t="str">
        <f t="shared" si="14"/>
        <v/>
      </c>
      <c r="AB17" s="10" t="str">
        <f t="shared" si="15"/>
        <v/>
      </c>
      <c r="AC17" s="28" t="e">
        <f t="shared" si="27"/>
        <v>#VALUE!</v>
      </c>
      <c r="AD17" s="28" t="e">
        <f t="shared" si="16"/>
        <v>#VALUE!</v>
      </c>
      <c r="AE17" s="29" t="e">
        <f t="shared" si="17"/>
        <v>#VALUE!</v>
      </c>
      <c r="AF17" s="29" t="e">
        <f t="shared" si="18"/>
        <v>#VALUE!</v>
      </c>
      <c r="AG17" s="30" t="e">
        <f t="shared" si="19"/>
        <v>#VALUE!</v>
      </c>
      <c r="AH17" s="30" t="e">
        <f t="shared" si="20"/>
        <v>#VALUE!</v>
      </c>
      <c r="AI17" s="28" t="e">
        <f t="shared" si="21"/>
        <v>#VALUE!</v>
      </c>
      <c r="AJ17" s="29" t="e">
        <f t="shared" si="22"/>
        <v>#VALUE!</v>
      </c>
      <c r="AK17" s="30" t="e">
        <f t="shared" si="23"/>
        <v>#VALUE!</v>
      </c>
      <c r="AL17" s="28" t="e">
        <f t="shared" si="24"/>
        <v>#VALUE!</v>
      </c>
      <c r="AM17" s="29" t="e">
        <f t="shared" si="25"/>
        <v>#VALUE!</v>
      </c>
      <c r="AN17" s="30" t="e">
        <f t="shared" si="26"/>
        <v>#VALUE!</v>
      </c>
      <c r="AO17" s="10"/>
      <c r="AP17" s="10"/>
      <c r="AQ17" s="10"/>
      <c r="AR17" s="10"/>
      <c r="AS17" s="10"/>
      <c r="AT17" s="10"/>
      <c r="AU17" s="10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</row>
    <row r="18" spans="1:134" ht="15.75" thickBot="1" x14ac:dyDescent="0.3">
      <c r="A18" s="13"/>
      <c r="B18" s="13"/>
      <c r="C18" s="13"/>
      <c r="D18" s="14"/>
      <c r="E18" s="15" t="s">
        <v>4</v>
      </c>
      <c r="F18" s="14"/>
      <c r="G18" s="47"/>
      <c r="H18" s="38" t="str">
        <f t="shared" si="10"/>
        <v/>
      </c>
      <c r="I18" s="14"/>
      <c r="J18" s="14"/>
      <c r="K18" s="14"/>
      <c r="L18" s="20" t="str">
        <f>IFERROR(IF(AND(H18=1,C18=""),"",IF(AND(H18=1,C18='VMA-Sätze'!$K$3),"Keine VMA",+AA18*U18+AB18*V18)),"")</f>
        <v/>
      </c>
      <c r="M18" s="20" t="str">
        <f t="shared" si="11"/>
        <v/>
      </c>
      <c r="N18" s="50"/>
      <c r="O18" s="22" t="str">
        <f t="shared" si="12"/>
        <v/>
      </c>
      <c r="Q18" s="22" t="str">
        <f t="shared" si="13"/>
        <v/>
      </c>
      <c r="R18" s="19"/>
      <c r="S18" s="22" t="str">
        <f>IF(A18="","",IF(G18='VMA-Sätze'!$J$2,(H18-1)*W18,0))</f>
        <v/>
      </c>
      <c r="T18" s="52"/>
      <c r="U18" s="10">
        <f>VLOOKUP(E18,'VMA-Sätze'!$A$4:$C$108,3,0)</f>
        <v>0</v>
      </c>
      <c r="V18" s="10">
        <f>VLOOKUP(E18,'VMA-Sätze'!$A$4:$C$108,2,0)</f>
        <v>0</v>
      </c>
      <c r="W18" s="10">
        <f>VLOOKUP(E18,'VMA-Sätze'!$A$4:$D$108,4,0)</f>
        <v>0</v>
      </c>
      <c r="X18" s="39">
        <v>-0.2</v>
      </c>
      <c r="Y18" s="40">
        <v>-0.4</v>
      </c>
      <c r="Z18" s="41">
        <v>-0.4</v>
      </c>
      <c r="AA18" s="10" t="str">
        <f t="shared" si="14"/>
        <v/>
      </c>
      <c r="AB18" s="10" t="str">
        <f t="shared" si="15"/>
        <v/>
      </c>
      <c r="AC18" s="28" t="e">
        <f t="shared" si="27"/>
        <v>#VALUE!</v>
      </c>
      <c r="AD18" s="28" t="e">
        <f t="shared" si="16"/>
        <v>#VALUE!</v>
      </c>
      <c r="AE18" s="29" t="e">
        <f t="shared" si="17"/>
        <v>#VALUE!</v>
      </c>
      <c r="AF18" s="29" t="e">
        <f t="shared" si="18"/>
        <v>#VALUE!</v>
      </c>
      <c r="AG18" s="30" t="e">
        <f t="shared" si="19"/>
        <v>#VALUE!</v>
      </c>
      <c r="AH18" s="30" t="e">
        <f t="shared" si="20"/>
        <v>#VALUE!</v>
      </c>
      <c r="AI18" s="28" t="e">
        <f t="shared" si="21"/>
        <v>#VALUE!</v>
      </c>
      <c r="AJ18" s="29" t="e">
        <f t="shared" si="22"/>
        <v>#VALUE!</v>
      </c>
      <c r="AK18" s="30" t="e">
        <f t="shared" si="23"/>
        <v>#VALUE!</v>
      </c>
      <c r="AL18" s="28" t="e">
        <f t="shared" si="24"/>
        <v>#VALUE!</v>
      </c>
      <c r="AM18" s="29" t="e">
        <f t="shared" si="25"/>
        <v>#VALUE!</v>
      </c>
      <c r="AN18" s="30" t="e">
        <f t="shared" si="26"/>
        <v>#VALUE!</v>
      </c>
      <c r="AO18" s="10"/>
      <c r="AP18" s="10"/>
      <c r="AQ18" s="10"/>
      <c r="AR18" s="10"/>
      <c r="AS18" s="10"/>
      <c r="AT18" s="10"/>
      <c r="AU18" s="10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</row>
    <row r="19" spans="1:134" ht="15.75" thickBot="1" x14ac:dyDescent="0.3">
      <c r="A19" s="13"/>
      <c r="B19" s="13"/>
      <c r="C19" s="13"/>
      <c r="D19" s="14"/>
      <c r="E19" s="15" t="s">
        <v>4</v>
      </c>
      <c r="F19" s="14"/>
      <c r="G19" s="47"/>
      <c r="H19" s="38" t="str">
        <f t="shared" si="10"/>
        <v/>
      </c>
      <c r="I19" s="14"/>
      <c r="J19" s="14"/>
      <c r="K19" s="14"/>
      <c r="L19" s="20" t="str">
        <f>IFERROR(IF(AND(H19=1,C19=""),"",IF(AND(H19=1,C19='VMA-Sätze'!$K$3),"Keine VMA",+AA19*U19+AB19*V19)),"")</f>
        <v/>
      </c>
      <c r="M19" s="20" t="str">
        <f t="shared" si="11"/>
        <v/>
      </c>
      <c r="N19" s="50"/>
      <c r="O19" s="22" t="str">
        <f t="shared" si="12"/>
        <v/>
      </c>
      <c r="Q19" s="22" t="str">
        <f t="shared" si="13"/>
        <v/>
      </c>
      <c r="R19" s="19"/>
      <c r="S19" s="22" t="str">
        <f>IF(A19="","",IF(G19='VMA-Sätze'!$J$2,(H19-1)*W19,0))</f>
        <v/>
      </c>
      <c r="T19" s="52"/>
      <c r="U19" s="10">
        <f>VLOOKUP(E19,'VMA-Sätze'!$A$4:$C$108,3,0)</f>
        <v>0</v>
      </c>
      <c r="V19" s="10">
        <f>VLOOKUP(E19,'VMA-Sätze'!$A$4:$C$108,2,0)</f>
        <v>0</v>
      </c>
      <c r="W19" s="10">
        <f>VLOOKUP(E19,'VMA-Sätze'!$A$4:$D$108,4,0)</f>
        <v>0</v>
      </c>
      <c r="X19" s="39">
        <v>-0.2</v>
      </c>
      <c r="Y19" s="40">
        <v>-0.4</v>
      </c>
      <c r="Z19" s="41">
        <v>-0.4</v>
      </c>
      <c r="AA19" s="10" t="str">
        <f t="shared" si="14"/>
        <v/>
      </c>
      <c r="AB19" s="10" t="str">
        <f t="shared" si="15"/>
        <v/>
      </c>
      <c r="AC19" s="28" t="e">
        <f t="shared" si="27"/>
        <v>#VALUE!</v>
      </c>
      <c r="AD19" s="28" t="e">
        <f t="shared" si="16"/>
        <v>#VALUE!</v>
      </c>
      <c r="AE19" s="29" t="e">
        <f t="shared" si="17"/>
        <v>#VALUE!</v>
      </c>
      <c r="AF19" s="29" t="e">
        <f t="shared" si="18"/>
        <v>#VALUE!</v>
      </c>
      <c r="AG19" s="30" t="e">
        <f t="shared" si="19"/>
        <v>#VALUE!</v>
      </c>
      <c r="AH19" s="30" t="e">
        <f t="shared" si="20"/>
        <v>#VALUE!</v>
      </c>
      <c r="AI19" s="28" t="e">
        <f t="shared" si="21"/>
        <v>#VALUE!</v>
      </c>
      <c r="AJ19" s="29" t="e">
        <f t="shared" si="22"/>
        <v>#VALUE!</v>
      </c>
      <c r="AK19" s="30" t="e">
        <f t="shared" si="23"/>
        <v>#VALUE!</v>
      </c>
      <c r="AL19" s="28" t="e">
        <f t="shared" si="24"/>
        <v>#VALUE!</v>
      </c>
      <c r="AM19" s="29" t="e">
        <f t="shared" si="25"/>
        <v>#VALUE!</v>
      </c>
      <c r="AN19" s="30" t="e">
        <f t="shared" si="26"/>
        <v>#VALUE!</v>
      </c>
      <c r="AO19" s="10"/>
      <c r="AP19" s="10"/>
      <c r="AQ19" s="10"/>
      <c r="AR19" s="10"/>
      <c r="AS19" s="10"/>
      <c r="AT19" s="10"/>
      <c r="AU19" s="10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</row>
    <row r="20" spans="1:134" ht="15.75" thickBot="1" x14ac:dyDescent="0.3">
      <c r="A20" s="13"/>
      <c r="B20" s="13"/>
      <c r="C20" s="13"/>
      <c r="D20" s="14"/>
      <c r="E20" s="15" t="s">
        <v>4</v>
      </c>
      <c r="F20" s="14"/>
      <c r="G20" s="47"/>
      <c r="H20" s="38" t="str">
        <f t="shared" si="10"/>
        <v/>
      </c>
      <c r="I20" s="14"/>
      <c r="J20" s="14"/>
      <c r="K20" s="14"/>
      <c r="L20" s="20" t="str">
        <f>IFERROR(IF(AND(H20=1,C20=""),"",IF(AND(H20=1,C20='VMA-Sätze'!$K$3),"Keine VMA",+AA20*U20+AB20*V20)),"")</f>
        <v/>
      </c>
      <c r="M20" s="20" t="str">
        <f t="shared" si="11"/>
        <v/>
      </c>
      <c r="N20" s="50"/>
      <c r="O20" s="22" t="str">
        <f t="shared" si="12"/>
        <v/>
      </c>
      <c r="Q20" s="22" t="str">
        <f t="shared" si="13"/>
        <v/>
      </c>
      <c r="R20" s="19"/>
      <c r="S20" s="22" t="str">
        <f>IF(A20="","",IF(G20='VMA-Sätze'!$J$2,(H20-1)*W20,0))</f>
        <v/>
      </c>
      <c r="T20" s="52"/>
      <c r="U20" s="10">
        <f>VLOOKUP(E20,'VMA-Sätze'!$A$4:$C$108,3,0)</f>
        <v>0</v>
      </c>
      <c r="V20" s="10">
        <f>VLOOKUP(E20,'VMA-Sätze'!$A$4:$C$108,2,0)</f>
        <v>0</v>
      </c>
      <c r="W20" s="10">
        <f>VLOOKUP(E20,'VMA-Sätze'!$A$4:$D$108,4,0)</f>
        <v>0</v>
      </c>
      <c r="X20" s="39">
        <v>-0.2</v>
      </c>
      <c r="Y20" s="40">
        <v>-0.4</v>
      </c>
      <c r="Z20" s="41">
        <v>-0.4</v>
      </c>
      <c r="AA20" s="10" t="str">
        <f t="shared" si="14"/>
        <v/>
      </c>
      <c r="AB20" s="10" t="str">
        <f t="shared" si="15"/>
        <v/>
      </c>
      <c r="AC20" s="28" t="e">
        <f t="shared" si="27"/>
        <v>#VALUE!</v>
      </c>
      <c r="AD20" s="28" t="e">
        <f t="shared" si="16"/>
        <v>#VALUE!</v>
      </c>
      <c r="AE20" s="29" t="e">
        <f t="shared" si="17"/>
        <v>#VALUE!</v>
      </c>
      <c r="AF20" s="29" t="e">
        <f t="shared" si="18"/>
        <v>#VALUE!</v>
      </c>
      <c r="AG20" s="30" t="e">
        <f t="shared" si="19"/>
        <v>#VALUE!</v>
      </c>
      <c r="AH20" s="30" t="e">
        <f t="shared" si="20"/>
        <v>#VALUE!</v>
      </c>
      <c r="AI20" s="28" t="e">
        <f t="shared" si="21"/>
        <v>#VALUE!</v>
      </c>
      <c r="AJ20" s="29" t="e">
        <f t="shared" si="22"/>
        <v>#VALUE!</v>
      </c>
      <c r="AK20" s="30" t="e">
        <f t="shared" si="23"/>
        <v>#VALUE!</v>
      </c>
      <c r="AL20" s="28" t="e">
        <f t="shared" si="24"/>
        <v>#VALUE!</v>
      </c>
      <c r="AM20" s="29" t="e">
        <f t="shared" si="25"/>
        <v>#VALUE!</v>
      </c>
      <c r="AN20" s="30" t="e">
        <f t="shared" si="26"/>
        <v>#VALUE!</v>
      </c>
      <c r="AO20" s="10"/>
      <c r="AP20" s="10"/>
      <c r="AQ20" s="10"/>
      <c r="AR20" s="10"/>
      <c r="AS20" s="10"/>
      <c r="AT20" s="10"/>
      <c r="AU20" s="10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</row>
    <row r="21" spans="1:134" ht="15.75" thickBot="1" x14ac:dyDescent="0.3">
      <c r="A21" s="13"/>
      <c r="B21" s="13"/>
      <c r="C21" s="13"/>
      <c r="D21" s="14"/>
      <c r="E21" s="15" t="s">
        <v>4</v>
      </c>
      <c r="F21" s="14"/>
      <c r="G21" s="47"/>
      <c r="H21" s="38" t="str">
        <f t="shared" si="10"/>
        <v/>
      </c>
      <c r="I21" s="14"/>
      <c r="J21" s="14"/>
      <c r="K21" s="14"/>
      <c r="L21" s="20" t="str">
        <f>IFERROR(IF(AND(H21=1,C21=""),"",IF(AND(H21=1,C21='VMA-Sätze'!$K$3),"Keine VMA",+AA21*U21+AB21*V21)),"")</f>
        <v/>
      </c>
      <c r="M21" s="20" t="str">
        <f t="shared" si="11"/>
        <v/>
      </c>
      <c r="N21" s="50"/>
      <c r="O21" s="22" t="str">
        <f t="shared" si="12"/>
        <v/>
      </c>
      <c r="Q21" s="22" t="str">
        <f t="shared" si="13"/>
        <v/>
      </c>
      <c r="R21" s="19"/>
      <c r="S21" s="22" t="str">
        <f>IF(A21="","",IF(G21='VMA-Sätze'!$J$2,(H21-1)*W21,0))</f>
        <v/>
      </c>
      <c r="T21" s="52"/>
      <c r="U21" s="10">
        <f>VLOOKUP(E21,'VMA-Sätze'!$A$4:$C$108,3,0)</f>
        <v>0</v>
      </c>
      <c r="V21" s="10">
        <f>VLOOKUP(E21,'VMA-Sätze'!$A$4:$C$108,2,0)</f>
        <v>0</v>
      </c>
      <c r="W21" s="10">
        <f>VLOOKUP(E21,'VMA-Sätze'!$A$4:$D$108,4,0)</f>
        <v>0</v>
      </c>
      <c r="X21" s="39">
        <v>-0.2</v>
      </c>
      <c r="Y21" s="40">
        <v>-0.4</v>
      </c>
      <c r="Z21" s="41">
        <v>-0.4</v>
      </c>
      <c r="AA21" s="10" t="str">
        <f t="shared" si="14"/>
        <v/>
      </c>
      <c r="AB21" s="10" t="str">
        <f t="shared" si="15"/>
        <v/>
      </c>
      <c r="AC21" s="28" t="e">
        <f t="shared" si="27"/>
        <v>#VALUE!</v>
      </c>
      <c r="AD21" s="28" t="e">
        <f t="shared" si="16"/>
        <v>#VALUE!</v>
      </c>
      <c r="AE21" s="29" t="e">
        <f t="shared" si="17"/>
        <v>#VALUE!</v>
      </c>
      <c r="AF21" s="29" t="e">
        <f t="shared" si="18"/>
        <v>#VALUE!</v>
      </c>
      <c r="AG21" s="30" t="e">
        <f t="shared" si="19"/>
        <v>#VALUE!</v>
      </c>
      <c r="AH21" s="30" t="e">
        <f t="shared" si="20"/>
        <v>#VALUE!</v>
      </c>
      <c r="AI21" s="28" t="e">
        <f t="shared" si="21"/>
        <v>#VALUE!</v>
      </c>
      <c r="AJ21" s="29" t="e">
        <f t="shared" si="22"/>
        <v>#VALUE!</v>
      </c>
      <c r="AK21" s="30" t="e">
        <f t="shared" si="23"/>
        <v>#VALUE!</v>
      </c>
      <c r="AL21" s="28" t="e">
        <f t="shared" si="24"/>
        <v>#VALUE!</v>
      </c>
      <c r="AM21" s="29" t="e">
        <f t="shared" si="25"/>
        <v>#VALUE!</v>
      </c>
      <c r="AN21" s="30" t="e">
        <f t="shared" si="26"/>
        <v>#VALUE!</v>
      </c>
      <c r="AO21" s="10"/>
      <c r="AP21" s="10"/>
      <c r="AQ21" s="10"/>
      <c r="AR21" s="10"/>
      <c r="AS21" s="10"/>
      <c r="AT21" s="10"/>
      <c r="AU21" s="10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</row>
    <row r="22" spans="1:134" ht="15.75" thickBot="1" x14ac:dyDescent="0.3">
      <c r="A22" s="13"/>
      <c r="B22" s="13"/>
      <c r="C22" s="13"/>
      <c r="D22" s="14"/>
      <c r="E22" s="15" t="s">
        <v>4</v>
      </c>
      <c r="F22" s="14"/>
      <c r="G22" s="47"/>
      <c r="H22" s="38" t="str">
        <f t="shared" si="10"/>
        <v/>
      </c>
      <c r="I22" s="14"/>
      <c r="J22" s="14"/>
      <c r="K22" s="14"/>
      <c r="L22" s="20" t="str">
        <f>IFERROR(IF(AND(H22=1,C22=""),"",IF(AND(H22=1,C22='VMA-Sätze'!$K$3),"Keine VMA",+AA22*U22+AB22*V22)),"")</f>
        <v/>
      </c>
      <c r="M22" s="20" t="str">
        <f t="shared" si="11"/>
        <v/>
      </c>
      <c r="N22" s="50"/>
      <c r="O22" s="22" t="str">
        <f t="shared" si="12"/>
        <v/>
      </c>
      <c r="Q22" s="22" t="str">
        <f t="shared" si="13"/>
        <v/>
      </c>
      <c r="R22" s="19"/>
      <c r="S22" s="22" t="str">
        <f>IF(A22="","",IF(G22='VMA-Sätze'!$J$2,(H22-1)*W22,0))</f>
        <v/>
      </c>
      <c r="T22" s="52"/>
      <c r="U22" s="10">
        <f>VLOOKUP(E22,'VMA-Sätze'!$A$4:$C$108,3,0)</f>
        <v>0</v>
      </c>
      <c r="V22" s="10">
        <f>VLOOKUP(E22,'VMA-Sätze'!$A$4:$C$108,2,0)</f>
        <v>0</v>
      </c>
      <c r="W22" s="10">
        <f>VLOOKUP(E22,'VMA-Sätze'!$A$4:$D$108,4,0)</f>
        <v>0</v>
      </c>
      <c r="X22" s="39">
        <v>-0.2</v>
      </c>
      <c r="Y22" s="40">
        <v>-0.4</v>
      </c>
      <c r="Z22" s="41">
        <v>-0.4</v>
      </c>
      <c r="AA22" s="10" t="str">
        <f t="shared" si="14"/>
        <v/>
      </c>
      <c r="AB22" s="10" t="str">
        <f t="shared" si="15"/>
        <v/>
      </c>
      <c r="AC22" s="28" t="e">
        <f t="shared" si="27"/>
        <v>#VALUE!</v>
      </c>
      <c r="AD22" s="28" t="e">
        <f t="shared" si="16"/>
        <v>#VALUE!</v>
      </c>
      <c r="AE22" s="29" t="e">
        <f t="shared" si="17"/>
        <v>#VALUE!</v>
      </c>
      <c r="AF22" s="29" t="e">
        <f t="shared" si="18"/>
        <v>#VALUE!</v>
      </c>
      <c r="AG22" s="30" t="e">
        <f t="shared" si="19"/>
        <v>#VALUE!</v>
      </c>
      <c r="AH22" s="30" t="e">
        <f t="shared" si="20"/>
        <v>#VALUE!</v>
      </c>
      <c r="AI22" s="28" t="e">
        <f t="shared" si="21"/>
        <v>#VALUE!</v>
      </c>
      <c r="AJ22" s="29" t="e">
        <f t="shared" si="22"/>
        <v>#VALUE!</v>
      </c>
      <c r="AK22" s="30" t="e">
        <f t="shared" si="23"/>
        <v>#VALUE!</v>
      </c>
      <c r="AL22" s="28" t="e">
        <f t="shared" si="24"/>
        <v>#VALUE!</v>
      </c>
      <c r="AM22" s="29" t="e">
        <f t="shared" si="25"/>
        <v>#VALUE!</v>
      </c>
      <c r="AN22" s="30" t="e">
        <f t="shared" si="26"/>
        <v>#VALUE!</v>
      </c>
      <c r="AO22" s="10"/>
      <c r="AP22" s="10"/>
      <c r="AQ22" s="10"/>
      <c r="AR22" s="10"/>
      <c r="AS22" s="10"/>
      <c r="AT22" s="10"/>
      <c r="AU22" s="10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</row>
    <row r="23" spans="1:134" ht="15.75" thickBot="1" x14ac:dyDescent="0.3">
      <c r="A23" s="13"/>
      <c r="B23" s="13"/>
      <c r="C23" s="13"/>
      <c r="D23" s="14"/>
      <c r="E23" s="15" t="s">
        <v>4</v>
      </c>
      <c r="F23" s="14"/>
      <c r="G23" s="47"/>
      <c r="H23" s="38" t="str">
        <f t="shared" si="10"/>
        <v/>
      </c>
      <c r="I23" s="14"/>
      <c r="J23" s="14"/>
      <c r="K23" s="14"/>
      <c r="L23" s="20" t="str">
        <f>IFERROR(IF(AND(H23=1,C23=""),"",IF(AND(H23=1,C23='VMA-Sätze'!$K$3),"Keine VMA",+AA23*U23+AB23*V23)),"")</f>
        <v/>
      </c>
      <c r="M23" s="20" t="str">
        <f t="shared" si="11"/>
        <v/>
      </c>
      <c r="N23" s="50"/>
      <c r="O23" s="22" t="str">
        <f t="shared" si="12"/>
        <v/>
      </c>
      <c r="Q23" s="22" t="str">
        <f t="shared" si="13"/>
        <v/>
      </c>
      <c r="R23" s="19"/>
      <c r="S23" s="22" t="str">
        <f>IF(A23="","",IF(G23='VMA-Sätze'!$J$2,(H23-1)*W23,0))</f>
        <v/>
      </c>
      <c r="T23" s="52"/>
      <c r="U23" s="10">
        <f>VLOOKUP(E23,'VMA-Sätze'!$A$4:$C$108,3,0)</f>
        <v>0</v>
      </c>
      <c r="V23" s="10">
        <f>VLOOKUP(E23,'VMA-Sätze'!$A$4:$C$108,2,0)</f>
        <v>0</v>
      </c>
      <c r="W23" s="10">
        <f>VLOOKUP(E23,'VMA-Sätze'!$A$4:$D$108,4,0)</f>
        <v>0</v>
      </c>
      <c r="X23" s="39">
        <v>-0.2</v>
      </c>
      <c r="Y23" s="40">
        <v>-0.4</v>
      </c>
      <c r="Z23" s="41">
        <v>-0.4</v>
      </c>
      <c r="AA23" s="10" t="str">
        <f t="shared" si="14"/>
        <v/>
      </c>
      <c r="AB23" s="10" t="str">
        <f t="shared" si="15"/>
        <v/>
      </c>
      <c r="AC23" s="28" t="e">
        <f t="shared" si="27"/>
        <v>#VALUE!</v>
      </c>
      <c r="AD23" s="28" t="e">
        <f t="shared" si="16"/>
        <v>#VALUE!</v>
      </c>
      <c r="AE23" s="29" t="e">
        <f t="shared" si="17"/>
        <v>#VALUE!</v>
      </c>
      <c r="AF23" s="29" t="e">
        <f t="shared" si="18"/>
        <v>#VALUE!</v>
      </c>
      <c r="AG23" s="30" t="e">
        <f t="shared" si="19"/>
        <v>#VALUE!</v>
      </c>
      <c r="AH23" s="30" t="e">
        <f t="shared" si="20"/>
        <v>#VALUE!</v>
      </c>
      <c r="AI23" s="28" t="e">
        <f t="shared" si="21"/>
        <v>#VALUE!</v>
      </c>
      <c r="AJ23" s="29" t="e">
        <f t="shared" si="22"/>
        <v>#VALUE!</v>
      </c>
      <c r="AK23" s="30" t="e">
        <f t="shared" si="23"/>
        <v>#VALUE!</v>
      </c>
      <c r="AL23" s="28" t="e">
        <f t="shared" si="24"/>
        <v>#VALUE!</v>
      </c>
      <c r="AM23" s="29" t="e">
        <f t="shared" si="25"/>
        <v>#VALUE!</v>
      </c>
      <c r="AN23" s="30" t="e">
        <f t="shared" si="26"/>
        <v>#VALUE!</v>
      </c>
      <c r="AO23" s="10"/>
      <c r="AP23" s="10"/>
      <c r="AQ23" s="10"/>
      <c r="AR23" s="10"/>
      <c r="AS23" s="10"/>
      <c r="AT23" s="10"/>
      <c r="AU23" s="10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</row>
    <row r="24" spans="1:134" ht="15.75" thickBot="1" x14ac:dyDescent="0.3">
      <c r="A24" s="13"/>
      <c r="B24" s="13"/>
      <c r="C24" s="13"/>
      <c r="D24" s="14"/>
      <c r="E24" s="15" t="s">
        <v>4</v>
      </c>
      <c r="F24" s="14"/>
      <c r="G24" s="47"/>
      <c r="H24" s="38" t="str">
        <f t="shared" si="10"/>
        <v/>
      </c>
      <c r="I24" s="14"/>
      <c r="J24" s="14"/>
      <c r="K24" s="14"/>
      <c r="L24" s="20" t="str">
        <f>IFERROR(IF(AND(H24=1,C24=""),"",IF(AND(H24=1,C24='VMA-Sätze'!$K$3),"Keine VMA",+AA24*U24+AB24*V24)),"")</f>
        <v/>
      </c>
      <c r="M24" s="20" t="str">
        <f t="shared" si="11"/>
        <v/>
      </c>
      <c r="N24" s="50"/>
      <c r="O24" s="22" t="str">
        <f t="shared" si="12"/>
        <v/>
      </c>
      <c r="Q24" s="22" t="str">
        <f t="shared" si="13"/>
        <v/>
      </c>
      <c r="R24" s="19"/>
      <c r="S24" s="22" t="str">
        <f>IF(A24="","",IF(G24='VMA-Sätze'!$J$2,(H24-1)*W24,0))</f>
        <v/>
      </c>
      <c r="T24" s="52"/>
      <c r="U24" s="10">
        <f>VLOOKUP(E24,'VMA-Sätze'!$A$4:$C$108,3,0)</f>
        <v>0</v>
      </c>
      <c r="V24" s="10">
        <f>VLOOKUP(E24,'VMA-Sätze'!$A$4:$C$108,2,0)</f>
        <v>0</v>
      </c>
      <c r="W24" s="10">
        <f>VLOOKUP(E24,'VMA-Sätze'!$A$4:$D$108,4,0)</f>
        <v>0</v>
      </c>
      <c r="X24" s="39">
        <v>-0.2</v>
      </c>
      <c r="Y24" s="40">
        <v>-0.4</v>
      </c>
      <c r="Z24" s="41">
        <v>-0.4</v>
      </c>
      <c r="AA24" s="10" t="str">
        <f t="shared" si="14"/>
        <v/>
      </c>
      <c r="AB24" s="10" t="str">
        <f t="shared" si="15"/>
        <v/>
      </c>
      <c r="AC24" s="28" t="e">
        <f t="shared" si="27"/>
        <v>#VALUE!</v>
      </c>
      <c r="AD24" s="28" t="e">
        <f t="shared" si="16"/>
        <v>#VALUE!</v>
      </c>
      <c r="AE24" s="29" t="e">
        <f t="shared" si="17"/>
        <v>#VALUE!</v>
      </c>
      <c r="AF24" s="29" t="e">
        <f t="shared" si="18"/>
        <v>#VALUE!</v>
      </c>
      <c r="AG24" s="30" t="e">
        <f t="shared" si="19"/>
        <v>#VALUE!</v>
      </c>
      <c r="AH24" s="30" t="e">
        <f t="shared" si="20"/>
        <v>#VALUE!</v>
      </c>
      <c r="AI24" s="28" t="e">
        <f t="shared" si="21"/>
        <v>#VALUE!</v>
      </c>
      <c r="AJ24" s="29" t="e">
        <f t="shared" si="22"/>
        <v>#VALUE!</v>
      </c>
      <c r="AK24" s="30" t="e">
        <f t="shared" si="23"/>
        <v>#VALUE!</v>
      </c>
      <c r="AL24" s="28" t="e">
        <f t="shared" si="24"/>
        <v>#VALUE!</v>
      </c>
      <c r="AM24" s="29" t="e">
        <f t="shared" si="25"/>
        <v>#VALUE!</v>
      </c>
      <c r="AN24" s="30" t="e">
        <f t="shared" si="26"/>
        <v>#VALUE!</v>
      </c>
      <c r="AO24" s="10"/>
      <c r="AP24" s="10"/>
      <c r="AQ24" s="10"/>
      <c r="AR24" s="10"/>
      <c r="AS24" s="10"/>
      <c r="AT24" s="10"/>
      <c r="AU24" s="10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</row>
    <row r="25" spans="1:134" ht="15.75" thickBot="1" x14ac:dyDescent="0.3">
      <c r="A25" s="13"/>
      <c r="B25" s="13"/>
      <c r="C25" s="13"/>
      <c r="D25" s="14"/>
      <c r="E25" s="15" t="s">
        <v>4</v>
      </c>
      <c r="F25" s="14"/>
      <c r="G25" s="47"/>
      <c r="H25" s="38" t="str">
        <f t="shared" si="10"/>
        <v/>
      </c>
      <c r="I25" s="14"/>
      <c r="J25" s="14"/>
      <c r="K25" s="14"/>
      <c r="L25" s="20" t="str">
        <f>IFERROR(IF(AND(H25=1,C25=""),"",IF(AND(H25=1,C25='VMA-Sätze'!$K$3),"Keine VMA",+AA25*U25+AB25*V25)),"")</f>
        <v/>
      </c>
      <c r="M25" s="20" t="str">
        <f t="shared" si="11"/>
        <v/>
      </c>
      <c r="N25" s="50"/>
      <c r="O25" s="22" t="str">
        <f t="shared" si="12"/>
        <v/>
      </c>
      <c r="Q25" s="22" t="str">
        <f t="shared" si="13"/>
        <v/>
      </c>
      <c r="R25" s="19"/>
      <c r="S25" s="22" t="str">
        <f>IF(A25="","",IF(G25='VMA-Sätze'!$J$2,(H25-1)*W25,0))</f>
        <v/>
      </c>
      <c r="T25" s="52"/>
      <c r="U25" s="10">
        <f>VLOOKUP(E25,'VMA-Sätze'!$A$4:$C$108,3,0)</f>
        <v>0</v>
      </c>
      <c r="V25" s="10">
        <f>VLOOKUP(E25,'VMA-Sätze'!$A$4:$C$108,2,0)</f>
        <v>0</v>
      </c>
      <c r="W25" s="10">
        <f>VLOOKUP(E25,'VMA-Sätze'!$A$4:$D$108,4,0)</f>
        <v>0</v>
      </c>
      <c r="X25" s="39">
        <v>-0.2</v>
      </c>
      <c r="Y25" s="40">
        <v>-0.4</v>
      </c>
      <c r="Z25" s="41">
        <v>-0.4</v>
      </c>
      <c r="AA25" s="10" t="str">
        <f t="shared" si="14"/>
        <v/>
      </c>
      <c r="AB25" s="10" t="str">
        <f t="shared" si="15"/>
        <v/>
      </c>
      <c r="AC25" s="28" t="e">
        <f t="shared" si="27"/>
        <v>#VALUE!</v>
      </c>
      <c r="AD25" s="28" t="e">
        <f t="shared" si="16"/>
        <v>#VALUE!</v>
      </c>
      <c r="AE25" s="29" t="e">
        <f t="shared" si="17"/>
        <v>#VALUE!</v>
      </c>
      <c r="AF25" s="29" t="e">
        <f t="shared" si="18"/>
        <v>#VALUE!</v>
      </c>
      <c r="AG25" s="30" t="e">
        <f t="shared" si="19"/>
        <v>#VALUE!</v>
      </c>
      <c r="AH25" s="30" t="e">
        <f t="shared" si="20"/>
        <v>#VALUE!</v>
      </c>
      <c r="AI25" s="28" t="e">
        <f t="shared" si="21"/>
        <v>#VALUE!</v>
      </c>
      <c r="AJ25" s="29" t="e">
        <f t="shared" si="22"/>
        <v>#VALUE!</v>
      </c>
      <c r="AK25" s="30" t="e">
        <f t="shared" si="23"/>
        <v>#VALUE!</v>
      </c>
      <c r="AL25" s="28" t="e">
        <f t="shared" si="24"/>
        <v>#VALUE!</v>
      </c>
      <c r="AM25" s="29" t="e">
        <f t="shared" si="25"/>
        <v>#VALUE!</v>
      </c>
      <c r="AN25" s="30" t="e">
        <f t="shared" si="26"/>
        <v>#VALUE!</v>
      </c>
      <c r="AO25" s="10"/>
      <c r="AP25" s="10"/>
      <c r="AQ25" s="10"/>
      <c r="AR25" s="10"/>
      <c r="AS25" s="10"/>
      <c r="AT25" s="10"/>
      <c r="AU25" s="10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</row>
    <row r="26" spans="1:134" ht="15.75" thickBot="1" x14ac:dyDescent="0.3">
      <c r="A26" s="13"/>
      <c r="B26" s="13"/>
      <c r="C26" s="13"/>
      <c r="D26" s="14"/>
      <c r="E26" s="15" t="s">
        <v>4</v>
      </c>
      <c r="F26" s="14"/>
      <c r="G26" s="47"/>
      <c r="H26" s="38" t="str">
        <f t="shared" si="10"/>
        <v/>
      </c>
      <c r="I26" s="14"/>
      <c r="J26" s="14"/>
      <c r="K26" s="14"/>
      <c r="L26" s="20" t="str">
        <f>IFERROR(IF(AND(H26=1,C26=""),"",IF(AND(H26=1,C26='VMA-Sätze'!$K$3),"Keine VMA",+AA26*U26+AB26*V26)),"")</f>
        <v/>
      </c>
      <c r="M26" s="20" t="str">
        <f t="shared" si="11"/>
        <v/>
      </c>
      <c r="N26" s="50"/>
      <c r="O26" s="22" t="str">
        <f t="shared" si="12"/>
        <v/>
      </c>
      <c r="Q26" s="22" t="str">
        <f t="shared" si="13"/>
        <v/>
      </c>
      <c r="R26" s="19"/>
      <c r="S26" s="22" t="str">
        <f>IF(A26="","",IF(G26='VMA-Sätze'!$J$2,(H26-1)*W26,0))</f>
        <v/>
      </c>
      <c r="T26" s="52"/>
      <c r="U26" s="10">
        <f>VLOOKUP(E26,'VMA-Sätze'!$A$4:$C$108,3,0)</f>
        <v>0</v>
      </c>
      <c r="V26" s="10">
        <f>VLOOKUP(E26,'VMA-Sätze'!$A$4:$C$108,2,0)</f>
        <v>0</v>
      </c>
      <c r="W26" s="10">
        <f>VLOOKUP(E26,'VMA-Sätze'!$A$4:$D$108,4,0)</f>
        <v>0</v>
      </c>
      <c r="X26" s="39">
        <v>-0.2</v>
      </c>
      <c r="Y26" s="40">
        <v>-0.4</v>
      </c>
      <c r="Z26" s="41">
        <v>-0.4</v>
      </c>
      <c r="AA26" s="10" t="str">
        <f t="shared" si="14"/>
        <v/>
      </c>
      <c r="AB26" s="10" t="str">
        <f t="shared" si="15"/>
        <v/>
      </c>
      <c r="AC26" s="28" t="e">
        <f t="shared" si="27"/>
        <v>#VALUE!</v>
      </c>
      <c r="AD26" s="28" t="e">
        <f t="shared" si="16"/>
        <v>#VALUE!</v>
      </c>
      <c r="AE26" s="29" t="e">
        <f t="shared" si="17"/>
        <v>#VALUE!</v>
      </c>
      <c r="AF26" s="29" t="e">
        <f t="shared" si="18"/>
        <v>#VALUE!</v>
      </c>
      <c r="AG26" s="30" t="e">
        <f t="shared" si="19"/>
        <v>#VALUE!</v>
      </c>
      <c r="AH26" s="30" t="e">
        <f t="shared" si="20"/>
        <v>#VALUE!</v>
      </c>
      <c r="AI26" s="28" t="e">
        <f t="shared" si="21"/>
        <v>#VALUE!</v>
      </c>
      <c r="AJ26" s="29" t="e">
        <f t="shared" si="22"/>
        <v>#VALUE!</v>
      </c>
      <c r="AK26" s="30" t="e">
        <f t="shared" si="23"/>
        <v>#VALUE!</v>
      </c>
      <c r="AL26" s="28" t="e">
        <f t="shared" si="24"/>
        <v>#VALUE!</v>
      </c>
      <c r="AM26" s="29" t="e">
        <f t="shared" si="25"/>
        <v>#VALUE!</v>
      </c>
      <c r="AN26" s="30" t="e">
        <f t="shared" si="26"/>
        <v>#VALUE!</v>
      </c>
      <c r="AO26" s="10"/>
      <c r="AP26" s="10"/>
      <c r="AQ26" s="10"/>
      <c r="AR26" s="10"/>
      <c r="AS26" s="10"/>
      <c r="AT26" s="10"/>
      <c r="AU26" s="10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</row>
    <row r="27" spans="1:134" ht="15.75" thickBot="1" x14ac:dyDescent="0.3">
      <c r="A27" s="13"/>
      <c r="B27" s="13"/>
      <c r="C27" s="13"/>
      <c r="D27" s="14"/>
      <c r="E27" s="15" t="s">
        <v>4</v>
      </c>
      <c r="F27" s="14"/>
      <c r="G27" s="47"/>
      <c r="H27" s="38" t="str">
        <f t="shared" si="10"/>
        <v/>
      </c>
      <c r="I27" s="14"/>
      <c r="J27" s="14"/>
      <c r="K27" s="14"/>
      <c r="L27" s="20" t="str">
        <f>IFERROR(IF(AND(H27=1,C27=""),"",IF(AND(H27=1,C27='VMA-Sätze'!$K$3),"Keine VMA",+AA27*U27+AB27*V27)),"")</f>
        <v/>
      </c>
      <c r="M27" s="20" t="str">
        <f t="shared" si="11"/>
        <v/>
      </c>
      <c r="N27" s="50"/>
      <c r="O27" s="22" t="str">
        <f t="shared" si="12"/>
        <v/>
      </c>
      <c r="Q27" s="22" t="str">
        <f t="shared" si="13"/>
        <v/>
      </c>
      <c r="R27" s="19"/>
      <c r="S27" s="22" t="str">
        <f>IF(A27="","",IF(G27='VMA-Sätze'!$J$2,(H27-1)*W27,0))</f>
        <v/>
      </c>
      <c r="T27" s="52"/>
      <c r="U27" s="10">
        <f>VLOOKUP(E27,'VMA-Sätze'!$A$4:$C$108,3,0)</f>
        <v>0</v>
      </c>
      <c r="V27" s="10">
        <f>VLOOKUP(E27,'VMA-Sätze'!$A$4:$C$108,2,0)</f>
        <v>0</v>
      </c>
      <c r="W27" s="10">
        <f>VLOOKUP(E27,'VMA-Sätze'!$A$4:$D$108,4,0)</f>
        <v>0</v>
      </c>
      <c r="X27" s="39">
        <v>-0.2</v>
      </c>
      <c r="Y27" s="40">
        <v>-0.4</v>
      </c>
      <c r="Z27" s="41">
        <v>-0.4</v>
      </c>
      <c r="AA27" s="10" t="str">
        <f t="shared" si="14"/>
        <v/>
      </c>
      <c r="AB27" s="10" t="str">
        <f t="shared" si="15"/>
        <v/>
      </c>
      <c r="AC27" s="28" t="e">
        <f t="shared" si="27"/>
        <v>#VALUE!</v>
      </c>
      <c r="AD27" s="28" t="e">
        <f t="shared" si="16"/>
        <v>#VALUE!</v>
      </c>
      <c r="AE27" s="29" t="e">
        <f t="shared" si="17"/>
        <v>#VALUE!</v>
      </c>
      <c r="AF27" s="29" t="e">
        <f t="shared" si="18"/>
        <v>#VALUE!</v>
      </c>
      <c r="AG27" s="30" t="e">
        <f t="shared" si="19"/>
        <v>#VALUE!</v>
      </c>
      <c r="AH27" s="30" t="e">
        <f t="shared" si="20"/>
        <v>#VALUE!</v>
      </c>
      <c r="AI27" s="28" t="e">
        <f t="shared" si="21"/>
        <v>#VALUE!</v>
      </c>
      <c r="AJ27" s="29" t="e">
        <f t="shared" si="22"/>
        <v>#VALUE!</v>
      </c>
      <c r="AK27" s="30" t="e">
        <f t="shared" si="23"/>
        <v>#VALUE!</v>
      </c>
      <c r="AL27" s="28" t="e">
        <f t="shared" si="24"/>
        <v>#VALUE!</v>
      </c>
      <c r="AM27" s="29" t="e">
        <f t="shared" si="25"/>
        <v>#VALUE!</v>
      </c>
      <c r="AN27" s="30" t="e">
        <f t="shared" si="26"/>
        <v>#VALUE!</v>
      </c>
      <c r="AO27" s="10"/>
      <c r="AP27" s="10"/>
      <c r="AQ27" s="10"/>
      <c r="AR27" s="10"/>
      <c r="AS27" s="10"/>
      <c r="AT27" s="10"/>
      <c r="AU27" s="10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</row>
    <row r="28" spans="1:134" ht="15.75" thickBot="1" x14ac:dyDescent="0.3">
      <c r="A28" s="13"/>
      <c r="B28" s="13"/>
      <c r="C28" s="13"/>
      <c r="D28" s="14"/>
      <c r="E28" s="15" t="s">
        <v>4</v>
      </c>
      <c r="F28" s="14"/>
      <c r="G28" s="47"/>
      <c r="H28" s="38" t="str">
        <f t="shared" si="10"/>
        <v/>
      </c>
      <c r="I28" s="14"/>
      <c r="J28" s="14"/>
      <c r="K28" s="14"/>
      <c r="L28" s="20" t="str">
        <f>IFERROR(IF(AND(H28=1,C28=""),"",IF(AND(H28=1,C28='VMA-Sätze'!$K$3),"Keine VMA",+AA28*U28+AB28*V28)),"")</f>
        <v/>
      </c>
      <c r="M28" s="20" t="str">
        <f t="shared" si="11"/>
        <v/>
      </c>
      <c r="N28" s="50"/>
      <c r="O28" s="22" t="str">
        <f t="shared" si="12"/>
        <v/>
      </c>
      <c r="Q28" s="22" t="str">
        <f t="shared" si="13"/>
        <v/>
      </c>
      <c r="R28" s="19"/>
      <c r="S28" s="22" t="str">
        <f>IF(A28="","",IF(G28='VMA-Sätze'!$J$2,(H28-1)*W28,0))</f>
        <v/>
      </c>
      <c r="T28" s="52"/>
      <c r="U28" s="10">
        <f>VLOOKUP(E28,'VMA-Sätze'!$A$4:$C$108,3,0)</f>
        <v>0</v>
      </c>
      <c r="V28" s="10">
        <f>VLOOKUP(E28,'VMA-Sätze'!$A$4:$C$108,2,0)</f>
        <v>0</v>
      </c>
      <c r="W28" s="10">
        <f>VLOOKUP(E28,'VMA-Sätze'!$A$4:$D$108,4,0)</f>
        <v>0</v>
      </c>
      <c r="X28" s="39">
        <v>-0.2</v>
      </c>
      <c r="Y28" s="40">
        <v>-0.4</v>
      </c>
      <c r="Z28" s="41">
        <v>-0.4</v>
      </c>
      <c r="AA28" s="10" t="str">
        <f t="shared" si="14"/>
        <v/>
      </c>
      <c r="AB28" s="10" t="str">
        <f t="shared" si="15"/>
        <v/>
      </c>
      <c r="AC28" s="28" t="e">
        <f t="shared" si="27"/>
        <v>#VALUE!</v>
      </c>
      <c r="AD28" s="28" t="e">
        <f t="shared" si="16"/>
        <v>#VALUE!</v>
      </c>
      <c r="AE28" s="29" t="e">
        <f t="shared" si="17"/>
        <v>#VALUE!</v>
      </c>
      <c r="AF28" s="29" t="e">
        <f t="shared" si="18"/>
        <v>#VALUE!</v>
      </c>
      <c r="AG28" s="30" t="e">
        <f t="shared" si="19"/>
        <v>#VALUE!</v>
      </c>
      <c r="AH28" s="30" t="e">
        <f t="shared" si="20"/>
        <v>#VALUE!</v>
      </c>
      <c r="AI28" s="28" t="e">
        <f t="shared" si="21"/>
        <v>#VALUE!</v>
      </c>
      <c r="AJ28" s="29" t="e">
        <f t="shared" si="22"/>
        <v>#VALUE!</v>
      </c>
      <c r="AK28" s="30" t="e">
        <f t="shared" si="23"/>
        <v>#VALUE!</v>
      </c>
      <c r="AL28" s="28" t="e">
        <f t="shared" si="24"/>
        <v>#VALUE!</v>
      </c>
      <c r="AM28" s="29" t="e">
        <f t="shared" si="25"/>
        <v>#VALUE!</v>
      </c>
      <c r="AN28" s="30" t="e">
        <f t="shared" si="26"/>
        <v>#VALUE!</v>
      </c>
      <c r="AO28" s="10"/>
      <c r="AP28" s="10"/>
      <c r="AQ28" s="10"/>
      <c r="AR28" s="10"/>
      <c r="AS28" s="10"/>
      <c r="AT28" s="10"/>
      <c r="AU28" s="10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</row>
    <row r="29" spans="1:134" ht="15.75" thickBot="1" x14ac:dyDescent="0.3">
      <c r="A29" s="13"/>
      <c r="B29" s="13"/>
      <c r="C29" s="13"/>
      <c r="D29" s="14"/>
      <c r="E29" s="15" t="s">
        <v>4</v>
      </c>
      <c r="F29" s="14"/>
      <c r="G29" s="47"/>
      <c r="H29" s="38" t="str">
        <f t="shared" si="10"/>
        <v/>
      </c>
      <c r="I29" s="14"/>
      <c r="J29" s="14"/>
      <c r="K29" s="14"/>
      <c r="L29" s="20" t="str">
        <f>IFERROR(IF(AND(H29=1,C29=""),"",IF(AND(H29=1,C29='VMA-Sätze'!$K$3),"Keine VMA",+AA29*U29+AB29*V29)),"")</f>
        <v/>
      </c>
      <c r="M29" s="20" t="str">
        <f t="shared" si="11"/>
        <v/>
      </c>
      <c r="N29" s="50"/>
      <c r="O29" s="22" t="str">
        <f t="shared" si="12"/>
        <v/>
      </c>
      <c r="Q29" s="22" t="str">
        <f t="shared" si="13"/>
        <v/>
      </c>
      <c r="R29" s="19"/>
      <c r="S29" s="22" t="str">
        <f>IF(A29="","",IF(G29='VMA-Sätze'!$J$2,(H29-1)*W29,0))</f>
        <v/>
      </c>
      <c r="T29" s="52"/>
      <c r="U29" s="10">
        <f>VLOOKUP(E29,'VMA-Sätze'!$A$4:$C$108,3,0)</f>
        <v>0</v>
      </c>
      <c r="V29" s="10">
        <f>VLOOKUP(E29,'VMA-Sätze'!$A$4:$C$108,2,0)</f>
        <v>0</v>
      </c>
      <c r="W29" s="10">
        <f>VLOOKUP(E29,'VMA-Sätze'!$A$4:$D$108,4,0)</f>
        <v>0</v>
      </c>
      <c r="X29" s="39">
        <v>-0.2</v>
      </c>
      <c r="Y29" s="40">
        <v>-0.4</v>
      </c>
      <c r="Z29" s="41">
        <v>-0.4</v>
      </c>
      <c r="AA29" s="10" t="str">
        <f t="shared" si="14"/>
        <v/>
      </c>
      <c r="AB29" s="10" t="str">
        <f t="shared" si="15"/>
        <v/>
      </c>
      <c r="AC29" s="28" t="e">
        <f t="shared" si="27"/>
        <v>#VALUE!</v>
      </c>
      <c r="AD29" s="28" t="e">
        <f t="shared" si="16"/>
        <v>#VALUE!</v>
      </c>
      <c r="AE29" s="29" t="e">
        <f t="shared" si="17"/>
        <v>#VALUE!</v>
      </c>
      <c r="AF29" s="29" t="e">
        <f t="shared" si="18"/>
        <v>#VALUE!</v>
      </c>
      <c r="AG29" s="30" t="e">
        <f t="shared" si="19"/>
        <v>#VALUE!</v>
      </c>
      <c r="AH29" s="30" t="e">
        <f t="shared" si="20"/>
        <v>#VALUE!</v>
      </c>
      <c r="AI29" s="28" t="e">
        <f t="shared" si="21"/>
        <v>#VALUE!</v>
      </c>
      <c r="AJ29" s="29" t="e">
        <f t="shared" si="22"/>
        <v>#VALUE!</v>
      </c>
      <c r="AK29" s="30" t="e">
        <f t="shared" si="23"/>
        <v>#VALUE!</v>
      </c>
      <c r="AL29" s="28" t="e">
        <f t="shared" si="24"/>
        <v>#VALUE!</v>
      </c>
      <c r="AM29" s="29" t="e">
        <f t="shared" si="25"/>
        <v>#VALUE!</v>
      </c>
      <c r="AN29" s="30" t="e">
        <f t="shared" si="26"/>
        <v>#VALUE!</v>
      </c>
      <c r="AO29" s="10"/>
      <c r="AP29" s="10"/>
      <c r="AQ29" s="10"/>
      <c r="AR29" s="10"/>
      <c r="AS29" s="10"/>
      <c r="AT29" s="10"/>
      <c r="AU29" s="10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</row>
    <row r="30" spans="1:134" ht="15.75" thickBot="1" x14ac:dyDescent="0.3">
      <c r="A30" s="13"/>
      <c r="B30" s="13"/>
      <c r="C30" s="13"/>
      <c r="D30" s="14"/>
      <c r="E30" s="15" t="s">
        <v>4</v>
      </c>
      <c r="F30" s="14"/>
      <c r="G30" s="47"/>
      <c r="H30" s="38" t="str">
        <f t="shared" si="10"/>
        <v/>
      </c>
      <c r="I30" s="14"/>
      <c r="J30" s="14"/>
      <c r="K30" s="14"/>
      <c r="L30" s="20" t="str">
        <f>IFERROR(IF(AND(H30=1,C30=""),"",IF(AND(H30=1,C30='VMA-Sätze'!$K$3),"Keine VMA",+AA30*U30+AB30*V30)),"")</f>
        <v/>
      </c>
      <c r="M30" s="20" t="str">
        <f t="shared" si="11"/>
        <v/>
      </c>
      <c r="N30" s="50"/>
      <c r="O30" s="22" t="str">
        <f t="shared" si="12"/>
        <v/>
      </c>
      <c r="Q30" s="22" t="str">
        <f t="shared" si="13"/>
        <v/>
      </c>
      <c r="R30" s="19"/>
      <c r="S30" s="22" t="str">
        <f>IF(A30="","",IF(G30='VMA-Sätze'!$J$2,(H30-1)*W30,0))</f>
        <v/>
      </c>
      <c r="T30" s="52"/>
      <c r="U30" s="10">
        <f>VLOOKUP(E30,'VMA-Sätze'!$A$4:$C$108,3,0)</f>
        <v>0</v>
      </c>
      <c r="V30" s="10">
        <f>VLOOKUP(E30,'VMA-Sätze'!$A$4:$C$108,2,0)</f>
        <v>0</v>
      </c>
      <c r="W30" s="10">
        <f>VLOOKUP(E30,'VMA-Sätze'!$A$4:$D$108,4,0)</f>
        <v>0</v>
      </c>
      <c r="X30" s="39">
        <v>-0.2</v>
      </c>
      <c r="Y30" s="40">
        <v>-0.4</v>
      </c>
      <c r="Z30" s="41">
        <v>-0.4</v>
      </c>
      <c r="AA30" s="10" t="str">
        <f t="shared" si="14"/>
        <v/>
      </c>
      <c r="AB30" s="10" t="str">
        <f t="shared" si="15"/>
        <v/>
      </c>
      <c r="AC30" s="28" t="e">
        <f t="shared" si="27"/>
        <v>#VALUE!</v>
      </c>
      <c r="AD30" s="28" t="e">
        <f t="shared" si="16"/>
        <v>#VALUE!</v>
      </c>
      <c r="AE30" s="29" t="e">
        <f t="shared" si="17"/>
        <v>#VALUE!</v>
      </c>
      <c r="AF30" s="29" t="e">
        <f t="shared" si="18"/>
        <v>#VALUE!</v>
      </c>
      <c r="AG30" s="30" t="e">
        <f t="shared" si="19"/>
        <v>#VALUE!</v>
      </c>
      <c r="AH30" s="30" t="e">
        <f t="shared" si="20"/>
        <v>#VALUE!</v>
      </c>
      <c r="AI30" s="28" t="e">
        <f t="shared" si="21"/>
        <v>#VALUE!</v>
      </c>
      <c r="AJ30" s="29" t="e">
        <f t="shared" si="22"/>
        <v>#VALUE!</v>
      </c>
      <c r="AK30" s="30" t="e">
        <f t="shared" si="23"/>
        <v>#VALUE!</v>
      </c>
      <c r="AL30" s="28" t="e">
        <f t="shared" si="24"/>
        <v>#VALUE!</v>
      </c>
      <c r="AM30" s="29" t="e">
        <f t="shared" si="25"/>
        <v>#VALUE!</v>
      </c>
      <c r="AN30" s="30" t="e">
        <f t="shared" si="26"/>
        <v>#VALUE!</v>
      </c>
      <c r="AO30" s="10"/>
      <c r="AP30" s="10"/>
      <c r="AQ30" s="10"/>
      <c r="AR30" s="10"/>
      <c r="AS30" s="10"/>
      <c r="AT30" s="10"/>
      <c r="AU30" s="10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</row>
    <row r="31" spans="1:134" ht="15.75" thickBot="1" x14ac:dyDescent="0.3">
      <c r="A31" s="13"/>
      <c r="B31" s="13"/>
      <c r="C31" s="13"/>
      <c r="D31" s="14"/>
      <c r="E31" s="15" t="s">
        <v>4</v>
      </c>
      <c r="F31" s="14"/>
      <c r="G31" s="47"/>
      <c r="H31" s="38" t="str">
        <f t="shared" si="10"/>
        <v/>
      </c>
      <c r="I31" s="14"/>
      <c r="J31" s="14"/>
      <c r="K31" s="14"/>
      <c r="L31" s="20" t="str">
        <f>IFERROR(IF(AND(H31=1,C31=""),"",IF(AND(H31=1,C31='VMA-Sätze'!$K$3),"Keine VMA",+AA31*U31+AB31*V31)),"")</f>
        <v/>
      </c>
      <c r="M31" s="20" t="str">
        <f t="shared" si="11"/>
        <v/>
      </c>
      <c r="N31" s="50"/>
      <c r="O31" s="22" t="str">
        <f t="shared" si="12"/>
        <v/>
      </c>
      <c r="Q31" s="22" t="str">
        <f t="shared" si="13"/>
        <v/>
      </c>
      <c r="R31" s="19"/>
      <c r="S31" s="22" t="str">
        <f>IF(A31="","",IF(G31='VMA-Sätze'!$J$2,(H31-1)*W31,0))</f>
        <v/>
      </c>
      <c r="T31" s="52"/>
      <c r="U31" s="10">
        <f>VLOOKUP(E31,'VMA-Sätze'!$A$4:$C$108,3,0)</f>
        <v>0</v>
      </c>
      <c r="V31" s="10">
        <f>VLOOKUP(E31,'VMA-Sätze'!$A$4:$C$108,2,0)</f>
        <v>0</v>
      </c>
      <c r="W31" s="10">
        <f>VLOOKUP(E31,'VMA-Sätze'!$A$4:$D$108,4,0)</f>
        <v>0</v>
      </c>
      <c r="X31" s="39">
        <v>-0.2</v>
      </c>
      <c r="Y31" s="40">
        <v>-0.4</v>
      </c>
      <c r="Z31" s="41">
        <v>-0.4</v>
      </c>
      <c r="AA31" s="10" t="str">
        <f t="shared" si="14"/>
        <v/>
      </c>
      <c r="AB31" s="10" t="str">
        <f t="shared" si="15"/>
        <v/>
      </c>
      <c r="AC31" s="28" t="e">
        <f t="shared" si="27"/>
        <v>#VALUE!</v>
      </c>
      <c r="AD31" s="28" t="e">
        <f t="shared" si="16"/>
        <v>#VALUE!</v>
      </c>
      <c r="AE31" s="29" t="e">
        <f t="shared" si="17"/>
        <v>#VALUE!</v>
      </c>
      <c r="AF31" s="29" t="e">
        <f t="shared" si="18"/>
        <v>#VALUE!</v>
      </c>
      <c r="AG31" s="30" t="e">
        <f t="shared" si="19"/>
        <v>#VALUE!</v>
      </c>
      <c r="AH31" s="30" t="e">
        <f t="shared" si="20"/>
        <v>#VALUE!</v>
      </c>
      <c r="AI31" s="28" t="e">
        <f t="shared" si="21"/>
        <v>#VALUE!</v>
      </c>
      <c r="AJ31" s="29" t="e">
        <f t="shared" si="22"/>
        <v>#VALUE!</v>
      </c>
      <c r="AK31" s="30" t="e">
        <f t="shared" si="23"/>
        <v>#VALUE!</v>
      </c>
      <c r="AL31" s="28" t="e">
        <f t="shared" si="24"/>
        <v>#VALUE!</v>
      </c>
      <c r="AM31" s="29" t="e">
        <f t="shared" si="25"/>
        <v>#VALUE!</v>
      </c>
      <c r="AN31" s="30" t="e">
        <f t="shared" si="26"/>
        <v>#VALUE!</v>
      </c>
      <c r="AO31" s="10"/>
      <c r="AP31" s="10"/>
      <c r="AQ31" s="10"/>
      <c r="AR31" s="10"/>
      <c r="AS31" s="10"/>
      <c r="AT31" s="10"/>
      <c r="AU31" s="10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</row>
    <row r="32" spans="1:134" x14ac:dyDescent="0.25">
      <c r="A32" s="10"/>
      <c r="B32" s="10"/>
      <c r="C32" s="10"/>
      <c r="D32" s="10"/>
      <c r="E32" s="11"/>
      <c r="F32" s="12"/>
      <c r="G32" s="12"/>
      <c r="H32" s="10"/>
      <c r="I32" s="10"/>
      <c r="J32" s="10"/>
      <c r="K32" s="10"/>
      <c r="L32" s="21"/>
      <c r="M32" s="61" t="s">
        <v>257</v>
      </c>
      <c r="N32" s="62"/>
      <c r="O32" s="61">
        <f>SUM(O10:O31)</f>
        <v>0</v>
      </c>
      <c r="P32" s="63"/>
      <c r="Q32" s="61">
        <f>SUM(Q10:Q31)</f>
        <v>0</v>
      </c>
      <c r="R32" s="64"/>
      <c r="S32" s="61">
        <f>SUM(S10:S31)</f>
        <v>0</v>
      </c>
      <c r="T32" s="12"/>
      <c r="U32" s="10"/>
      <c r="V32" s="10"/>
      <c r="W32" s="10"/>
      <c r="AA32" s="10"/>
      <c r="AB32" s="10"/>
      <c r="AO32" s="10"/>
      <c r="AP32" s="10"/>
      <c r="AQ32" s="10"/>
      <c r="AR32" s="10"/>
      <c r="AS32" s="10"/>
      <c r="AT32" s="10"/>
      <c r="AU32" s="10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</row>
    <row r="33" spans="1:134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25"/>
      <c r="M33" s="65"/>
      <c r="N33" s="66"/>
      <c r="O33" s="67"/>
      <c r="P33" s="68"/>
      <c r="Q33" s="67"/>
      <c r="R33" s="68"/>
      <c r="S33" s="67"/>
      <c r="U33" s="10"/>
      <c r="V33" s="10"/>
      <c r="W33" s="10"/>
      <c r="AA33" s="10"/>
      <c r="AB33" s="10"/>
      <c r="AO33" s="10"/>
      <c r="AP33" s="10"/>
      <c r="AQ33" s="10"/>
      <c r="AR33" s="10"/>
      <c r="AS33" s="10"/>
      <c r="AT33" s="10"/>
      <c r="AU33" s="10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</row>
    <row r="34" spans="1:134" x14ac:dyDescent="0.25">
      <c r="A34" s="63"/>
      <c r="B34" s="71"/>
      <c r="C34" s="71"/>
      <c r="D34" s="71"/>
      <c r="E34" s="71"/>
      <c r="F34" s="10"/>
      <c r="G34" s="10"/>
      <c r="H34" s="10"/>
      <c r="I34" s="10"/>
      <c r="J34" s="10"/>
      <c r="K34" s="10"/>
      <c r="L34" s="25"/>
      <c r="M34" s="69" t="s">
        <v>258</v>
      </c>
      <c r="N34" s="66"/>
      <c r="O34" s="85">
        <f>+O32+Q32+S32</f>
        <v>0</v>
      </c>
      <c r="P34" s="85"/>
      <c r="Q34" s="85"/>
      <c r="R34" s="85"/>
      <c r="S34" s="85"/>
      <c r="U34" s="10"/>
      <c r="V34" s="10"/>
      <c r="W34" s="10"/>
      <c r="AA34" s="10"/>
      <c r="AB34" s="10"/>
      <c r="AO34" s="10"/>
      <c r="AP34" s="10"/>
      <c r="AQ34" s="10"/>
      <c r="AR34" s="10"/>
      <c r="AS34" s="10"/>
      <c r="AT34" s="10"/>
      <c r="AU34" s="10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</row>
    <row r="35" spans="1:134" x14ac:dyDescent="0.25">
      <c r="A35" s="63"/>
      <c r="B35" s="63" t="s">
        <v>260</v>
      </c>
      <c r="C35" s="63"/>
      <c r="D35" s="63"/>
      <c r="E35" s="63"/>
      <c r="F35" s="10"/>
      <c r="G35" s="10"/>
      <c r="H35" s="10"/>
      <c r="I35" s="10"/>
      <c r="J35" s="10"/>
      <c r="K35" s="10"/>
      <c r="L35" s="25"/>
      <c r="M35" s="25"/>
      <c r="N35" s="48"/>
      <c r="O35" s="26"/>
      <c r="Q35" s="26"/>
      <c r="S35" s="26"/>
      <c r="U35" s="10"/>
      <c r="V35" s="10"/>
      <c r="W35" s="10"/>
      <c r="AA35" s="10"/>
      <c r="AB35" s="10"/>
      <c r="AO35" s="10"/>
      <c r="AP35" s="10"/>
      <c r="AQ35" s="10"/>
      <c r="AR35" s="10"/>
      <c r="AS35" s="10"/>
      <c r="AT35" s="10"/>
      <c r="AU35" s="10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</row>
    <row r="36" spans="1:134" x14ac:dyDescent="0.25">
      <c r="A36" s="63"/>
      <c r="B36"/>
      <c r="C36" s="63"/>
      <c r="D36" s="63"/>
      <c r="E36" s="63"/>
      <c r="F36" s="10"/>
      <c r="G36" s="10"/>
      <c r="H36" s="10"/>
      <c r="I36" s="10"/>
      <c r="J36" s="10"/>
      <c r="K36" s="10"/>
      <c r="L36" s="25"/>
      <c r="M36" s="25"/>
      <c r="N36" s="48"/>
      <c r="O36" s="26"/>
      <c r="Q36" s="26"/>
      <c r="S36" s="26"/>
      <c r="U36" s="10"/>
      <c r="V36" s="10"/>
      <c r="W36" s="10"/>
      <c r="AA36" s="10"/>
      <c r="AB36" s="10"/>
      <c r="AO36" s="10"/>
      <c r="AP36" s="10"/>
      <c r="AQ36" s="10"/>
      <c r="AR36" s="10"/>
      <c r="AS36" s="10"/>
      <c r="AT36" s="10"/>
      <c r="AU36" s="10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</row>
    <row r="37" spans="1:134" x14ac:dyDescent="0.25">
      <c r="A37" s="63"/>
      <c r="B37" s="63"/>
      <c r="C37" s="63"/>
      <c r="D37" s="63"/>
      <c r="E37" s="63"/>
      <c r="F37" s="10"/>
      <c r="G37" s="10"/>
      <c r="H37" s="10"/>
      <c r="I37" s="10"/>
      <c r="J37" s="10"/>
      <c r="K37" s="10"/>
      <c r="L37" s="25"/>
      <c r="M37" s="25"/>
      <c r="N37" s="48"/>
      <c r="O37" s="26"/>
      <c r="Q37" s="26"/>
      <c r="S37" s="26"/>
      <c r="U37" s="10"/>
      <c r="V37" s="10"/>
      <c r="W37" s="10"/>
      <c r="AA37" s="10"/>
      <c r="AB37" s="10"/>
      <c r="AO37" s="10"/>
      <c r="AP37" s="10"/>
      <c r="AQ37" s="10"/>
      <c r="AR37" s="10"/>
      <c r="AS37" s="10"/>
      <c r="AT37" s="10"/>
      <c r="AU37" s="10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</row>
    <row r="38" spans="1:134" x14ac:dyDescent="0.25">
      <c r="A38" s="63"/>
      <c r="B38" s="72" t="s">
        <v>261</v>
      </c>
      <c r="C38" s="63"/>
      <c r="D38" s="63"/>
      <c r="E38" s="63"/>
      <c r="F38" s="10"/>
      <c r="G38" s="10"/>
      <c r="H38" s="10"/>
      <c r="I38" s="10"/>
      <c r="J38" s="10"/>
      <c r="K38" s="10"/>
      <c r="L38" s="25"/>
      <c r="M38" s="25"/>
      <c r="N38" s="48"/>
      <c r="O38" s="26"/>
      <c r="Q38" s="26"/>
      <c r="S38" s="26"/>
      <c r="U38" s="10"/>
      <c r="V38" s="10"/>
      <c r="W38" s="10"/>
      <c r="AA38" s="10"/>
      <c r="AB38" s="10"/>
      <c r="AO38" s="10"/>
      <c r="AP38" s="10"/>
      <c r="AQ38" s="10"/>
      <c r="AR38" s="10"/>
      <c r="AS38" s="10"/>
      <c r="AT38" s="10"/>
      <c r="AU38" s="10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</row>
    <row r="39" spans="1:134" ht="15.75" thickBot="1" x14ac:dyDescent="0.3">
      <c r="A39" s="63"/>
      <c r="B39" s="73"/>
      <c r="C39" s="63"/>
      <c r="D39" s="63"/>
      <c r="E39" s="63"/>
      <c r="F39" s="10"/>
      <c r="G39" s="10"/>
      <c r="H39" s="10"/>
      <c r="I39" s="10"/>
      <c r="J39" s="10"/>
      <c r="K39" s="10"/>
      <c r="L39" s="25"/>
      <c r="M39" s="25"/>
      <c r="N39" s="48"/>
      <c r="O39" s="26"/>
      <c r="Q39" s="26"/>
      <c r="S39" s="26"/>
      <c r="U39" s="10"/>
      <c r="V39" s="10"/>
      <c r="W39" s="10"/>
      <c r="AA39" s="10"/>
      <c r="AB39" s="10"/>
      <c r="AO39" s="10"/>
      <c r="AP39" s="10"/>
      <c r="AQ39" s="10"/>
      <c r="AR39" s="10"/>
      <c r="AS39" s="10"/>
      <c r="AT39" s="10"/>
      <c r="AU39" s="10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</row>
    <row r="40" spans="1:134" ht="15.75" thickBot="1" x14ac:dyDescent="0.3">
      <c r="A40" s="63"/>
      <c r="B40" s="73" t="s">
        <v>262</v>
      </c>
      <c r="C40" s="13"/>
      <c r="D40" s="63"/>
      <c r="E40" s="63"/>
      <c r="F40" s="10"/>
      <c r="G40" s="10"/>
      <c r="H40" s="10"/>
      <c r="I40" s="10"/>
      <c r="J40" s="10"/>
      <c r="K40" s="10"/>
      <c r="L40" s="25"/>
      <c r="M40" s="25"/>
      <c r="N40" s="48"/>
      <c r="O40" s="26"/>
      <c r="Q40" s="26"/>
      <c r="S40" s="26"/>
      <c r="U40" s="10"/>
      <c r="V40" s="10"/>
      <c r="W40" s="10"/>
      <c r="AA40" s="10"/>
      <c r="AB40" s="10"/>
      <c r="AO40" s="10"/>
      <c r="AP40" s="10"/>
      <c r="AQ40" s="10"/>
      <c r="AR40" s="10"/>
      <c r="AS40" s="10"/>
      <c r="AT40" s="10"/>
      <c r="AU40" s="10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</row>
    <row r="41" spans="1:134" ht="15.75" thickBot="1" x14ac:dyDescent="0.3">
      <c r="A41" s="63"/>
      <c r="B41" s="73" t="s">
        <v>263</v>
      </c>
      <c r="C41" s="13"/>
      <c r="D41" s="63"/>
      <c r="E41" s="63"/>
      <c r="F41" s="10"/>
      <c r="G41" s="10"/>
      <c r="H41" s="10"/>
      <c r="I41" s="10"/>
      <c r="J41" s="10"/>
      <c r="K41" s="10"/>
      <c r="L41" s="25"/>
      <c r="M41" s="25"/>
      <c r="N41" s="48"/>
      <c r="O41" s="26"/>
      <c r="Q41" s="26"/>
      <c r="S41" s="26"/>
      <c r="U41" s="10"/>
      <c r="V41" s="10"/>
      <c r="W41" s="10"/>
      <c r="AA41" s="10"/>
      <c r="AB41" s="10"/>
      <c r="AO41" s="10"/>
      <c r="AP41" s="10"/>
      <c r="AQ41" s="10"/>
      <c r="AR41" s="10"/>
      <c r="AS41" s="10"/>
      <c r="AT41" s="10"/>
      <c r="AU41" s="10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</row>
    <row r="42" spans="1:134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25"/>
      <c r="M42" s="25"/>
      <c r="N42" s="48"/>
      <c r="O42" s="26"/>
      <c r="Q42" s="26"/>
      <c r="S42" s="26"/>
      <c r="U42" s="10"/>
      <c r="V42" s="10"/>
      <c r="W42" s="10"/>
      <c r="AA42" s="10"/>
      <c r="AB42" s="10"/>
      <c r="AO42" s="10"/>
      <c r="AP42" s="10"/>
      <c r="AQ42" s="10"/>
      <c r="AR42" s="10"/>
      <c r="AS42" s="10"/>
      <c r="AT42" s="10"/>
      <c r="AU42" s="10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</row>
    <row r="43" spans="1:134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5"/>
      <c r="M43" s="25"/>
      <c r="N43" s="48"/>
      <c r="O43" s="26"/>
      <c r="Q43" s="26"/>
      <c r="S43" s="26"/>
      <c r="U43" s="10"/>
      <c r="V43" s="10"/>
      <c r="W43" s="10"/>
      <c r="AA43" s="10"/>
      <c r="AB43" s="10"/>
      <c r="AO43" s="10"/>
      <c r="AP43" s="10"/>
      <c r="AQ43" s="10"/>
      <c r="AR43" s="10"/>
      <c r="AS43" s="10"/>
      <c r="AT43" s="10"/>
      <c r="AU43" s="10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</row>
    <row r="44" spans="1:134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5"/>
      <c r="M44" s="25"/>
      <c r="N44" s="48"/>
      <c r="O44" s="26"/>
      <c r="Q44" s="26"/>
      <c r="S44" s="26"/>
      <c r="U44" s="10"/>
      <c r="V44" s="10"/>
      <c r="W44" s="10"/>
      <c r="AA44" s="10"/>
      <c r="AB44" s="10"/>
      <c r="AO44" s="10"/>
      <c r="AP44" s="10"/>
      <c r="AQ44" s="10"/>
      <c r="AR44" s="10"/>
      <c r="AS44" s="10"/>
      <c r="AT44" s="10"/>
      <c r="AU44" s="10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</row>
    <row r="45" spans="1:134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5"/>
      <c r="M45" s="25"/>
      <c r="N45" s="48"/>
      <c r="O45" s="26"/>
      <c r="Q45" s="26"/>
      <c r="S45" s="26"/>
      <c r="U45" s="10"/>
      <c r="V45" s="10"/>
      <c r="W45" s="10"/>
      <c r="AA45" s="10"/>
      <c r="AB45" s="10"/>
      <c r="AO45" s="10"/>
      <c r="AP45" s="10"/>
      <c r="AQ45" s="10"/>
      <c r="AR45" s="10"/>
      <c r="AS45" s="10"/>
      <c r="AT45" s="10"/>
      <c r="AU45" s="10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</row>
    <row r="46" spans="1:134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25"/>
      <c r="M46" s="25"/>
      <c r="N46" s="48"/>
      <c r="O46" s="26"/>
      <c r="Q46" s="26"/>
      <c r="S46" s="26"/>
      <c r="U46" s="10"/>
      <c r="V46" s="10"/>
      <c r="W46" s="10"/>
      <c r="AA46" s="10"/>
      <c r="AB46" s="10"/>
      <c r="AO46" s="10"/>
      <c r="AP46" s="10"/>
      <c r="AQ46" s="10"/>
      <c r="AR46" s="10"/>
      <c r="AS46" s="10"/>
      <c r="AT46" s="10"/>
      <c r="AU46" s="10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</row>
    <row r="47" spans="1:134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25"/>
      <c r="M47" s="25"/>
      <c r="N47" s="48"/>
      <c r="O47" s="26"/>
      <c r="Q47" s="26"/>
      <c r="S47" s="26"/>
      <c r="U47" s="10"/>
      <c r="V47" s="10"/>
      <c r="W47" s="10"/>
      <c r="AA47" s="10"/>
      <c r="AB47" s="10"/>
      <c r="AO47" s="10"/>
      <c r="AP47" s="10"/>
      <c r="AQ47" s="10"/>
      <c r="AR47" s="10"/>
      <c r="AS47" s="10"/>
      <c r="AT47" s="10"/>
      <c r="AU47" s="10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</row>
    <row r="48" spans="1:134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5"/>
      <c r="M48" s="25"/>
      <c r="N48" s="48"/>
      <c r="O48" s="26"/>
      <c r="Q48" s="26"/>
      <c r="S48" s="26"/>
      <c r="U48" s="10"/>
      <c r="V48" s="10"/>
      <c r="W48" s="10"/>
      <c r="AA48" s="10"/>
      <c r="AB48" s="10"/>
      <c r="AO48" s="10"/>
      <c r="AP48" s="10"/>
      <c r="AQ48" s="10"/>
      <c r="AR48" s="10"/>
      <c r="AS48" s="10"/>
      <c r="AT48" s="10"/>
      <c r="AU48" s="10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</row>
    <row r="49" spans="1:134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5"/>
      <c r="M49" s="25"/>
      <c r="N49" s="48"/>
      <c r="O49" s="26"/>
      <c r="Q49" s="26"/>
      <c r="S49" s="26"/>
      <c r="U49" s="10"/>
      <c r="V49" s="10"/>
      <c r="W49" s="10"/>
      <c r="AA49" s="10"/>
      <c r="AB49" s="10"/>
      <c r="AO49" s="10"/>
      <c r="AP49" s="10"/>
      <c r="AQ49" s="10"/>
      <c r="AR49" s="10"/>
      <c r="AS49" s="10"/>
      <c r="AT49" s="10"/>
      <c r="AU49" s="10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</row>
    <row r="50" spans="1:134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5"/>
      <c r="M50" s="25"/>
      <c r="N50" s="48"/>
      <c r="O50" s="26"/>
      <c r="Q50" s="26"/>
      <c r="S50" s="26"/>
      <c r="U50" s="10"/>
      <c r="V50" s="10"/>
      <c r="W50" s="10"/>
      <c r="AA50" s="10"/>
      <c r="AB50" s="10"/>
      <c r="AO50" s="10"/>
      <c r="AP50" s="10"/>
      <c r="AQ50" s="10"/>
      <c r="AR50" s="10"/>
      <c r="AS50" s="10"/>
      <c r="AT50" s="10"/>
      <c r="AU50" s="10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</row>
    <row r="51" spans="1:134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25"/>
      <c r="M51" s="25"/>
      <c r="N51" s="48"/>
      <c r="O51" s="26"/>
      <c r="Q51" s="26"/>
      <c r="S51" s="26"/>
      <c r="U51" s="10"/>
      <c r="V51" s="10"/>
      <c r="W51" s="10"/>
      <c r="AA51" s="10"/>
      <c r="AB51" s="10"/>
      <c r="AO51" s="10"/>
      <c r="AP51" s="10"/>
      <c r="AQ51" s="10"/>
      <c r="AR51" s="10"/>
      <c r="AS51" s="10"/>
      <c r="AT51" s="10"/>
      <c r="AU51" s="10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</row>
    <row r="52" spans="1:134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25"/>
      <c r="M52" s="25"/>
      <c r="N52" s="48"/>
      <c r="O52" s="26"/>
      <c r="Q52" s="26"/>
      <c r="S52" s="26"/>
      <c r="U52" s="10"/>
      <c r="V52" s="10"/>
      <c r="W52" s="10"/>
      <c r="AA52" s="10"/>
      <c r="AB52" s="10"/>
      <c r="AO52" s="10"/>
      <c r="AP52" s="10"/>
      <c r="AQ52" s="10"/>
      <c r="AR52" s="10"/>
      <c r="AS52" s="10"/>
      <c r="AT52" s="10"/>
      <c r="AU52" s="10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</row>
    <row r="53" spans="1:134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25"/>
      <c r="M53" s="25"/>
      <c r="N53" s="48"/>
      <c r="O53" s="26"/>
      <c r="Q53" s="26"/>
      <c r="S53" s="26"/>
      <c r="U53" s="10"/>
      <c r="V53" s="10"/>
      <c r="W53" s="10"/>
      <c r="AA53" s="10"/>
      <c r="AB53" s="10"/>
      <c r="AO53" s="10"/>
      <c r="AP53" s="10"/>
      <c r="AQ53" s="10"/>
      <c r="AR53" s="10"/>
      <c r="AS53" s="10"/>
      <c r="AT53" s="10"/>
      <c r="AU53" s="10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</row>
    <row r="54" spans="1:134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5"/>
      <c r="M54" s="25"/>
      <c r="N54" s="48"/>
      <c r="O54" s="26"/>
      <c r="Q54" s="26"/>
      <c r="S54" s="26"/>
      <c r="U54" s="10"/>
      <c r="V54" s="10"/>
      <c r="W54" s="10"/>
      <c r="AA54" s="10"/>
      <c r="AB54" s="10"/>
      <c r="AO54" s="10"/>
      <c r="AP54" s="10"/>
      <c r="AQ54" s="10"/>
      <c r="AR54" s="10"/>
      <c r="AS54" s="10"/>
      <c r="AT54" s="10"/>
      <c r="AU54" s="10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</row>
    <row r="55" spans="1:134" x14ac:dyDescent="0.25">
      <c r="A55" s="10"/>
      <c r="B55" s="10"/>
      <c r="C55" s="10"/>
      <c r="D55" s="16"/>
      <c r="E55" s="10"/>
      <c r="F55" s="24"/>
      <c r="G55" s="24"/>
      <c r="H55" s="16"/>
      <c r="I55" s="16"/>
      <c r="J55" s="16"/>
      <c r="K55" s="16"/>
      <c r="L55" s="74"/>
      <c r="M55" s="74"/>
      <c r="O55" s="75"/>
      <c r="Q55" s="26"/>
      <c r="S55" s="26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</row>
    <row r="56" spans="1:134" x14ac:dyDescent="0.25">
      <c r="A56" s="10"/>
      <c r="B56" s="10"/>
      <c r="C56" s="10"/>
      <c r="D56" s="16"/>
      <c r="E56" s="10"/>
      <c r="F56" s="24"/>
      <c r="G56" s="24"/>
      <c r="H56" s="16"/>
      <c r="I56" s="16"/>
      <c r="J56" s="16"/>
      <c r="K56" s="16"/>
      <c r="L56" s="74"/>
      <c r="M56" s="74"/>
      <c r="O56" s="75"/>
      <c r="Q56" s="26"/>
      <c r="S56" s="26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</row>
    <row r="57" spans="1:134" x14ac:dyDescent="0.25">
      <c r="A57" s="10"/>
      <c r="B57" s="10"/>
      <c r="C57" s="10"/>
      <c r="D57" s="16"/>
      <c r="E57" s="10"/>
      <c r="F57" s="24"/>
      <c r="G57" s="24"/>
      <c r="H57" s="16"/>
      <c r="I57" s="16"/>
      <c r="J57" s="16"/>
      <c r="K57" s="16"/>
      <c r="L57" s="74"/>
      <c r="M57" s="74"/>
      <c r="O57" s="75"/>
      <c r="Q57" s="26"/>
      <c r="S57" s="26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</row>
    <row r="58" spans="1:134" x14ac:dyDescent="0.25">
      <c r="A58" s="10"/>
      <c r="B58" s="10"/>
      <c r="C58" s="10"/>
      <c r="D58" s="16"/>
      <c r="E58" s="10"/>
      <c r="F58" s="24"/>
      <c r="G58" s="24"/>
      <c r="H58" s="16"/>
      <c r="I58" s="16"/>
      <c r="J58" s="16"/>
      <c r="K58" s="16"/>
      <c r="L58" s="74"/>
      <c r="M58" s="74"/>
      <c r="O58" s="75"/>
      <c r="Q58" s="26"/>
      <c r="S58" s="26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</row>
    <row r="59" spans="1:134" x14ac:dyDescent="0.25">
      <c r="A59" s="10"/>
      <c r="B59" s="10"/>
      <c r="C59" s="10"/>
      <c r="D59" s="16"/>
      <c r="E59" s="10"/>
      <c r="F59" s="24"/>
      <c r="G59" s="24"/>
      <c r="H59" s="16"/>
      <c r="I59" s="16"/>
      <c r="J59" s="16"/>
      <c r="K59" s="16"/>
      <c r="L59" s="74"/>
      <c r="M59" s="74"/>
      <c r="O59" s="75"/>
      <c r="Q59" s="26"/>
      <c r="S59" s="26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</row>
    <row r="60" spans="1:134" x14ac:dyDescent="0.25">
      <c r="A60" s="10"/>
      <c r="B60" s="10"/>
      <c r="C60" s="10"/>
      <c r="D60" s="16"/>
      <c r="E60" s="10"/>
      <c r="F60" s="24"/>
      <c r="G60" s="24"/>
      <c r="H60" s="16"/>
      <c r="I60" s="16"/>
      <c r="J60" s="16"/>
      <c r="K60" s="16"/>
      <c r="L60" s="74"/>
      <c r="M60" s="74"/>
      <c r="O60" s="75"/>
      <c r="Q60" s="26"/>
      <c r="S60" s="26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</row>
    <row r="61" spans="1:134" x14ac:dyDescent="0.25">
      <c r="A61" s="10"/>
      <c r="B61" s="10"/>
      <c r="C61" s="10"/>
      <c r="D61" s="16"/>
      <c r="E61" s="10"/>
      <c r="F61" s="24"/>
      <c r="G61" s="24"/>
      <c r="H61" s="16"/>
      <c r="I61" s="16"/>
      <c r="J61" s="16"/>
      <c r="K61" s="16"/>
      <c r="L61" s="74"/>
      <c r="M61" s="74"/>
      <c r="O61" s="75"/>
      <c r="Q61" s="26"/>
      <c r="S61" s="26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</row>
    <row r="62" spans="1:134" x14ac:dyDescent="0.25">
      <c r="A62" s="10"/>
      <c r="B62" s="10"/>
      <c r="C62" s="10"/>
      <c r="D62" s="16"/>
      <c r="E62" s="10"/>
      <c r="F62" s="24"/>
      <c r="G62" s="24"/>
      <c r="H62" s="16"/>
      <c r="I62" s="16"/>
      <c r="J62" s="16"/>
      <c r="K62" s="16"/>
      <c r="L62" s="74"/>
      <c r="M62" s="74"/>
      <c r="O62" s="75"/>
      <c r="Q62" s="26"/>
      <c r="S62" s="26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</row>
    <row r="63" spans="1:134" x14ac:dyDescent="0.25">
      <c r="A63" s="10"/>
      <c r="B63" s="10"/>
      <c r="C63" s="10"/>
      <c r="D63" s="16"/>
      <c r="E63" s="10"/>
      <c r="F63" s="24"/>
      <c r="G63" s="24"/>
      <c r="H63" s="16"/>
      <c r="I63" s="16"/>
      <c r="J63" s="16"/>
      <c r="K63" s="16"/>
      <c r="L63" s="74"/>
      <c r="M63" s="74"/>
      <c r="O63" s="75"/>
      <c r="Q63" s="26"/>
      <c r="S63" s="26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</row>
    <row r="64" spans="1:134" x14ac:dyDescent="0.25">
      <c r="A64" s="10"/>
      <c r="B64" s="10"/>
      <c r="C64" s="10"/>
      <c r="D64" s="16"/>
      <c r="E64" s="10"/>
      <c r="F64" s="24"/>
      <c r="G64" s="24"/>
      <c r="H64" s="16"/>
      <c r="I64" s="16"/>
      <c r="J64" s="16"/>
      <c r="K64" s="16"/>
      <c r="L64" s="74"/>
      <c r="M64" s="74"/>
      <c r="O64" s="75"/>
      <c r="Q64" s="26"/>
      <c r="S64" s="26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</row>
    <row r="65" spans="1:134" x14ac:dyDescent="0.25">
      <c r="A65" s="10"/>
      <c r="B65" s="10"/>
      <c r="C65" s="10"/>
      <c r="D65" s="16"/>
      <c r="E65" s="10"/>
      <c r="F65" s="24"/>
      <c r="G65" s="24"/>
      <c r="H65" s="16"/>
      <c r="I65" s="16"/>
      <c r="J65" s="16"/>
      <c r="K65" s="16"/>
      <c r="L65" s="74"/>
      <c r="M65" s="74"/>
      <c r="O65" s="75"/>
      <c r="Q65" s="26"/>
      <c r="S65" s="26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</row>
    <row r="66" spans="1:134" x14ac:dyDescent="0.25">
      <c r="A66" s="10"/>
      <c r="B66" s="10"/>
      <c r="C66" s="10"/>
      <c r="D66" s="16"/>
      <c r="E66" s="10"/>
      <c r="F66" s="24"/>
      <c r="G66" s="24"/>
      <c r="H66" s="16"/>
      <c r="I66" s="16"/>
      <c r="J66" s="16"/>
      <c r="K66" s="16"/>
      <c r="L66" s="74"/>
      <c r="M66" s="74"/>
      <c r="O66" s="75"/>
      <c r="Q66" s="26"/>
      <c r="S66" s="26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</row>
    <row r="67" spans="1:134" x14ac:dyDescent="0.25">
      <c r="A67" s="10"/>
      <c r="B67" s="10"/>
      <c r="C67" s="10"/>
      <c r="D67" s="16"/>
      <c r="E67" s="10"/>
      <c r="F67" s="24"/>
      <c r="G67" s="24"/>
      <c r="H67" s="16"/>
      <c r="I67" s="16"/>
      <c r="J67" s="16"/>
      <c r="K67" s="16"/>
      <c r="L67" s="74"/>
      <c r="M67" s="74"/>
      <c r="O67" s="75"/>
      <c r="Q67" s="26"/>
      <c r="S67" s="26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</row>
    <row r="68" spans="1:134" x14ac:dyDescent="0.25">
      <c r="A68" s="10"/>
      <c r="B68" s="10"/>
      <c r="C68" s="10"/>
      <c r="D68" s="16"/>
      <c r="E68" s="10"/>
      <c r="F68" s="24"/>
      <c r="G68" s="24"/>
      <c r="H68" s="16"/>
      <c r="I68" s="16"/>
      <c r="J68" s="16"/>
      <c r="K68" s="16"/>
      <c r="L68" s="74"/>
      <c r="M68" s="74"/>
      <c r="O68" s="75"/>
      <c r="Q68" s="26"/>
      <c r="S68" s="26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</row>
    <row r="69" spans="1:134" x14ac:dyDescent="0.25">
      <c r="A69" s="10"/>
      <c r="B69" s="10"/>
      <c r="C69" s="10"/>
      <c r="D69" s="16"/>
      <c r="E69" s="10"/>
      <c r="F69" s="24"/>
      <c r="G69" s="24"/>
      <c r="H69" s="16"/>
      <c r="I69" s="16"/>
      <c r="J69" s="16"/>
      <c r="K69" s="16"/>
      <c r="L69" s="74"/>
      <c r="M69" s="74"/>
      <c r="O69" s="75"/>
      <c r="Q69" s="26"/>
      <c r="S69" s="26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</row>
    <row r="70" spans="1:134" x14ac:dyDescent="0.25">
      <c r="A70" s="10"/>
      <c r="B70" s="10"/>
      <c r="C70" s="10"/>
      <c r="D70" s="16"/>
      <c r="E70" s="10"/>
      <c r="F70" s="24"/>
      <c r="G70" s="24"/>
      <c r="H70" s="16"/>
      <c r="I70" s="16"/>
      <c r="J70" s="16"/>
      <c r="K70" s="16"/>
      <c r="L70" s="74"/>
      <c r="M70" s="74"/>
      <c r="O70" s="75"/>
      <c r="Q70" s="26"/>
      <c r="S70" s="26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</row>
    <row r="71" spans="1:134" x14ac:dyDescent="0.25">
      <c r="A71" s="10"/>
      <c r="B71" s="10"/>
      <c r="C71" s="10"/>
      <c r="D71" s="16"/>
      <c r="E71" s="10"/>
      <c r="F71" s="24"/>
      <c r="G71" s="24"/>
      <c r="H71" s="16"/>
      <c r="I71" s="16"/>
      <c r="J71" s="16"/>
      <c r="K71" s="16"/>
      <c r="L71" s="74"/>
      <c r="M71" s="74"/>
      <c r="O71" s="75"/>
      <c r="Q71" s="26"/>
      <c r="S71" s="26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</row>
    <row r="72" spans="1:134" x14ac:dyDescent="0.25">
      <c r="A72" s="10"/>
      <c r="B72" s="10"/>
      <c r="C72" s="10"/>
      <c r="D72" s="16"/>
      <c r="E72" s="10"/>
      <c r="F72" s="24"/>
      <c r="G72" s="24"/>
      <c r="H72" s="16"/>
      <c r="I72" s="16"/>
      <c r="J72" s="16"/>
      <c r="K72" s="16"/>
      <c r="L72" s="74"/>
      <c r="M72" s="74"/>
      <c r="O72" s="75"/>
      <c r="Q72" s="26"/>
      <c r="S72" s="26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</row>
    <row r="73" spans="1:134" x14ac:dyDescent="0.25">
      <c r="A73" s="10"/>
      <c r="B73" s="10"/>
      <c r="C73" s="10"/>
      <c r="D73" s="16"/>
      <c r="E73" s="10"/>
      <c r="F73" s="24"/>
      <c r="G73" s="24"/>
      <c r="H73" s="16"/>
      <c r="I73" s="16"/>
      <c r="J73" s="16"/>
      <c r="K73" s="16"/>
      <c r="L73" s="74"/>
      <c r="M73" s="74"/>
      <c r="O73" s="75"/>
      <c r="Q73" s="26"/>
      <c r="S73" s="26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</row>
    <row r="74" spans="1:134" x14ac:dyDescent="0.25">
      <c r="A74" s="10"/>
      <c r="B74" s="10"/>
      <c r="C74" s="10"/>
      <c r="D74" s="16"/>
      <c r="E74" s="10"/>
      <c r="F74" s="24"/>
      <c r="G74" s="24"/>
      <c r="H74" s="16"/>
      <c r="I74" s="16"/>
      <c r="J74" s="16"/>
      <c r="K74" s="16"/>
      <c r="L74" s="74"/>
      <c r="M74" s="74"/>
      <c r="O74" s="75"/>
      <c r="Q74" s="26"/>
      <c r="S74" s="26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</row>
    <row r="75" spans="1:134" x14ac:dyDescent="0.25">
      <c r="A75" s="10"/>
      <c r="B75" s="10"/>
      <c r="C75" s="10"/>
      <c r="D75" s="16"/>
      <c r="E75" s="10"/>
      <c r="F75" s="24"/>
      <c r="G75" s="24"/>
      <c r="H75" s="16"/>
      <c r="I75" s="16"/>
      <c r="J75" s="16"/>
      <c r="K75" s="16"/>
      <c r="L75" s="74"/>
      <c r="M75" s="74"/>
      <c r="O75" s="75"/>
      <c r="Q75" s="26"/>
      <c r="S75" s="26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</row>
    <row r="76" spans="1:134" x14ac:dyDescent="0.25">
      <c r="A76" s="10"/>
      <c r="B76" s="10"/>
      <c r="C76" s="10"/>
      <c r="D76" s="16"/>
      <c r="E76" s="10"/>
      <c r="F76" s="24"/>
      <c r="G76" s="24"/>
      <c r="H76" s="16"/>
      <c r="I76" s="16"/>
      <c r="J76" s="16"/>
      <c r="K76" s="16"/>
      <c r="L76" s="74"/>
      <c r="M76" s="74"/>
      <c r="O76" s="75"/>
      <c r="Q76" s="26"/>
      <c r="S76" s="26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</row>
    <row r="77" spans="1:134" x14ac:dyDescent="0.25">
      <c r="A77" s="10"/>
      <c r="B77" s="10"/>
      <c r="C77" s="10"/>
      <c r="D77" s="16"/>
      <c r="E77" s="10"/>
      <c r="F77" s="24"/>
      <c r="G77" s="24"/>
      <c r="H77" s="16"/>
      <c r="I77" s="16"/>
      <c r="J77" s="16"/>
      <c r="K77" s="16"/>
      <c r="L77" s="74"/>
      <c r="M77" s="74"/>
      <c r="O77" s="75"/>
      <c r="Q77" s="26"/>
      <c r="S77" s="26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</row>
    <row r="78" spans="1:134" x14ac:dyDescent="0.25">
      <c r="A78" s="10"/>
      <c r="B78" s="10"/>
      <c r="C78" s="10"/>
      <c r="D78" s="16"/>
      <c r="E78" s="10"/>
      <c r="F78" s="24"/>
      <c r="G78" s="24"/>
      <c r="H78" s="16"/>
      <c r="I78" s="16"/>
      <c r="J78" s="16"/>
      <c r="K78" s="16"/>
      <c r="L78" s="74"/>
      <c r="M78" s="74"/>
      <c r="O78" s="75"/>
      <c r="Q78" s="26"/>
      <c r="S78" s="26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</row>
    <row r="79" spans="1:134" x14ac:dyDescent="0.25">
      <c r="A79" s="10"/>
      <c r="B79" s="10"/>
      <c r="C79" s="10"/>
      <c r="D79" s="16"/>
      <c r="E79" s="10"/>
      <c r="F79" s="24"/>
      <c r="G79" s="24"/>
      <c r="H79" s="16"/>
      <c r="I79" s="16"/>
      <c r="J79" s="16"/>
      <c r="K79" s="16"/>
      <c r="L79" s="74"/>
      <c r="M79" s="74"/>
      <c r="O79" s="75"/>
      <c r="Q79" s="26"/>
      <c r="S79" s="26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</row>
    <row r="80" spans="1:134" x14ac:dyDescent="0.25">
      <c r="A80" s="10"/>
      <c r="B80" s="10"/>
      <c r="C80" s="10"/>
      <c r="D80" s="16"/>
      <c r="E80" s="10"/>
      <c r="F80" s="24"/>
      <c r="G80" s="24"/>
      <c r="H80" s="16"/>
      <c r="I80" s="16"/>
      <c r="J80" s="16"/>
      <c r="K80" s="16"/>
      <c r="L80" s="74"/>
      <c r="M80" s="74"/>
      <c r="O80" s="75"/>
      <c r="Q80" s="26"/>
      <c r="S80" s="26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</row>
    <row r="81" spans="1:134" x14ac:dyDescent="0.25">
      <c r="A81" s="10"/>
      <c r="B81" s="10"/>
      <c r="C81" s="10"/>
      <c r="D81" s="16"/>
      <c r="E81" s="10"/>
      <c r="F81" s="24"/>
      <c r="G81" s="24"/>
      <c r="H81" s="16"/>
      <c r="I81" s="16"/>
      <c r="J81" s="16"/>
      <c r="K81" s="16"/>
      <c r="L81" s="74"/>
      <c r="M81" s="74"/>
      <c r="O81" s="75"/>
      <c r="Q81" s="26"/>
      <c r="S81" s="26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</row>
    <row r="82" spans="1:134" x14ac:dyDescent="0.25">
      <c r="A82" s="10"/>
      <c r="B82" s="10"/>
      <c r="C82" s="10"/>
      <c r="D82" s="16"/>
      <c r="E82" s="10"/>
      <c r="F82" s="24"/>
      <c r="G82" s="24"/>
      <c r="H82" s="16"/>
      <c r="I82" s="16"/>
      <c r="J82" s="16"/>
      <c r="K82" s="16"/>
      <c r="L82" s="74"/>
      <c r="M82" s="74"/>
      <c r="O82" s="75"/>
      <c r="Q82" s="26"/>
      <c r="S82" s="26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</row>
    <row r="83" spans="1:134" x14ac:dyDescent="0.25">
      <c r="A83" s="10"/>
      <c r="B83" s="10"/>
      <c r="C83" s="10"/>
      <c r="D83" s="16"/>
      <c r="E83" s="10"/>
      <c r="F83" s="24"/>
      <c r="G83" s="24"/>
      <c r="H83" s="16"/>
      <c r="I83" s="16"/>
      <c r="J83" s="16"/>
      <c r="K83" s="16"/>
      <c r="L83" s="74"/>
      <c r="M83" s="74"/>
      <c r="O83" s="75"/>
      <c r="Q83" s="26"/>
      <c r="S83" s="26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</row>
    <row r="84" spans="1:134" x14ac:dyDescent="0.25">
      <c r="A84" s="10"/>
      <c r="B84" s="10"/>
      <c r="C84" s="10"/>
      <c r="D84" s="16"/>
      <c r="E84" s="10"/>
      <c r="F84" s="24"/>
      <c r="G84" s="24"/>
      <c r="H84" s="16"/>
      <c r="I84" s="16"/>
      <c r="J84" s="16"/>
      <c r="K84" s="16"/>
      <c r="L84" s="74"/>
      <c r="M84" s="74"/>
      <c r="O84" s="75"/>
      <c r="Q84" s="26"/>
      <c r="S84" s="26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</row>
    <row r="85" spans="1:134" x14ac:dyDescent="0.25">
      <c r="A85" s="10"/>
      <c r="B85" s="10"/>
      <c r="C85" s="10"/>
      <c r="D85" s="16"/>
      <c r="E85" s="10"/>
      <c r="F85" s="24"/>
      <c r="G85" s="24"/>
      <c r="H85" s="16"/>
      <c r="I85" s="16"/>
      <c r="J85" s="16"/>
      <c r="K85" s="16"/>
      <c r="L85" s="74"/>
      <c r="M85" s="74"/>
      <c r="O85" s="75"/>
      <c r="Q85" s="26"/>
      <c r="S85" s="26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</row>
    <row r="86" spans="1:134" x14ac:dyDescent="0.25">
      <c r="A86" s="10"/>
      <c r="B86" s="10"/>
      <c r="C86" s="10"/>
      <c r="D86" s="16"/>
      <c r="E86" s="10"/>
      <c r="F86" s="24"/>
      <c r="G86" s="24"/>
      <c r="H86" s="16"/>
      <c r="I86" s="16"/>
      <c r="J86" s="16"/>
      <c r="K86" s="16"/>
      <c r="L86" s="74"/>
      <c r="M86" s="74"/>
      <c r="O86" s="75"/>
      <c r="Q86" s="26"/>
      <c r="S86" s="26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</row>
    <row r="87" spans="1:134" x14ac:dyDescent="0.25">
      <c r="A87" s="10"/>
      <c r="B87" s="10"/>
      <c r="C87" s="10"/>
      <c r="D87" s="16"/>
      <c r="E87" s="10"/>
      <c r="F87" s="24"/>
      <c r="G87" s="24"/>
      <c r="H87" s="16"/>
      <c r="I87" s="16"/>
      <c r="J87" s="16"/>
      <c r="K87" s="16"/>
      <c r="L87" s="74"/>
      <c r="M87" s="74"/>
      <c r="O87" s="75"/>
      <c r="Q87" s="26"/>
      <c r="S87" s="26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</row>
    <row r="88" spans="1:134" x14ac:dyDescent="0.25">
      <c r="A88" s="10"/>
      <c r="B88" s="10"/>
      <c r="C88" s="10"/>
      <c r="D88" s="16"/>
      <c r="E88" s="10"/>
      <c r="F88" s="24"/>
      <c r="G88" s="24"/>
      <c r="H88" s="16"/>
      <c r="I88" s="16"/>
      <c r="J88" s="16"/>
      <c r="K88" s="16"/>
      <c r="L88" s="74"/>
      <c r="M88" s="74"/>
      <c r="O88" s="75"/>
      <c r="Q88" s="26"/>
      <c r="S88" s="26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</row>
    <row r="89" spans="1:134" x14ac:dyDescent="0.25">
      <c r="A89" s="10"/>
      <c r="B89" s="10"/>
      <c r="C89" s="10"/>
      <c r="D89" s="16"/>
      <c r="E89" s="10"/>
      <c r="F89" s="24"/>
      <c r="G89" s="24"/>
      <c r="H89" s="16"/>
      <c r="I89" s="16"/>
      <c r="J89" s="16"/>
      <c r="K89" s="16"/>
      <c r="L89" s="74"/>
      <c r="M89" s="74"/>
      <c r="O89" s="75"/>
      <c r="Q89" s="26"/>
      <c r="S89" s="26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</row>
    <row r="90" spans="1:134" x14ac:dyDescent="0.25">
      <c r="A90" s="10"/>
      <c r="B90" s="10"/>
      <c r="C90" s="10"/>
      <c r="D90" s="16"/>
      <c r="E90" s="10"/>
      <c r="F90" s="24"/>
      <c r="G90" s="24"/>
      <c r="H90" s="16"/>
      <c r="I90" s="16"/>
      <c r="J90" s="16"/>
      <c r="K90" s="16"/>
      <c r="L90" s="74"/>
      <c r="M90" s="74"/>
      <c r="O90" s="75"/>
      <c r="Q90" s="26"/>
      <c r="S90" s="26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</row>
    <row r="91" spans="1:134" x14ac:dyDescent="0.25">
      <c r="A91" s="10"/>
      <c r="B91" s="10"/>
      <c r="C91" s="10"/>
      <c r="D91" s="16"/>
      <c r="E91" s="10"/>
      <c r="F91" s="24"/>
      <c r="G91" s="24"/>
      <c r="H91" s="16"/>
      <c r="I91" s="16"/>
      <c r="J91" s="16"/>
      <c r="K91" s="16"/>
      <c r="L91" s="74"/>
      <c r="M91" s="74"/>
      <c r="O91" s="75"/>
      <c r="Q91" s="26"/>
      <c r="S91" s="26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</row>
    <row r="92" spans="1:134" x14ac:dyDescent="0.25">
      <c r="A92" s="10"/>
      <c r="B92" s="10"/>
      <c r="C92" s="10"/>
      <c r="D92" s="16"/>
      <c r="E92" s="10"/>
      <c r="F92" s="24"/>
      <c r="G92" s="24"/>
      <c r="H92" s="16"/>
      <c r="I92" s="16"/>
      <c r="J92" s="16"/>
      <c r="K92" s="16"/>
      <c r="L92" s="74"/>
      <c r="M92" s="74"/>
      <c r="O92" s="75"/>
      <c r="Q92" s="26"/>
      <c r="S92" s="26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</row>
    <row r="93" spans="1:134" x14ac:dyDescent="0.25">
      <c r="A93" s="10"/>
      <c r="B93" s="10"/>
      <c r="C93" s="10"/>
      <c r="D93" s="16"/>
      <c r="E93" s="10"/>
      <c r="F93" s="24"/>
      <c r="G93" s="24"/>
      <c r="H93" s="16"/>
      <c r="I93" s="16"/>
      <c r="J93" s="16"/>
      <c r="K93" s="16"/>
      <c r="L93" s="74"/>
      <c r="M93" s="74"/>
      <c r="O93" s="75"/>
      <c r="Q93" s="26"/>
      <c r="S93" s="26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</row>
    <row r="94" spans="1:134" x14ac:dyDescent="0.25">
      <c r="A94" s="10"/>
      <c r="B94" s="10"/>
      <c r="C94" s="10"/>
      <c r="D94" s="16"/>
      <c r="E94" s="10"/>
      <c r="F94" s="24"/>
      <c r="G94" s="24"/>
      <c r="H94" s="16"/>
      <c r="I94" s="16"/>
      <c r="J94" s="16"/>
      <c r="K94" s="16"/>
      <c r="L94" s="74"/>
      <c r="M94" s="74"/>
      <c r="O94" s="75"/>
      <c r="Q94" s="26"/>
      <c r="S94" s="26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</row>
    <row r="95" spans="1:134" x14ac:dyDescent="0.25">
      <c r="A95" s="10"/>
      <c r="B95" s="10"/>
      <c r="C95" s="10"/>
      <c r="D95" s="16"/>
      <c r="E95" s="10"/>
      <c r="F95" s="24"/>
      <c r="G95" s="24"/>
      <c r="H95" s="16"/>
      <c r="I95" s="16"/>
      <c r="J95" s="16"/>
      <c r="K95" s="16"/>
      <c r="L95" s="74"/>
      <c r="M95" s="74"/>
      <c r="O95" s="75"/>
      <c r="Q95" s="26"/>
      <c r="S95" s="26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</row>
    <row r="96" spans="1:134" x14ac:dyDescent="0.25">
      <c r="A96" s="10"/>
      <c r="B96" s="10"/>
      <c r="C96" s="10"/>
      <c r="D96" s="16"/>
      <c r="E96" s="10"/>
      <c r="F96" s="24"/>
      <c r="G96" s="24"/>
      <c r="H96" s="16"/>
      <c r="I96" s="16"/>
      <c r="J96" s="16"/>
      <c r="K96" s="16"/>
      <c r="L96" s="74"/>
      <c r="M96" s="74"/>
      <c r="O96" s="75"/>
      <c r="Q96" s="26"/>
      <c r="S96" s="26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</row>
    <row r="97" spans="1:134" x14ac:dyDescent="0.25">
      <c r="A97" s="10"/>
      <c r="B97" s="10"/>
      <c r="C97" s="10"/>
      <c r="D97" s="16"/>
      <c r="E97" s="10"/>
      <c r="F97" s="24"/>
      <c r="G97" s="24"/>
      <c r="H97" s="16"/>
      <c r="I97" s="16"/>
      <c r="J97" s="16"/>
      <c r="K97" s="16"/>
      <c r="L97" s="74"/>
      <c r="M97" s="74"/>
      <c r="O97" s="75"/>
      <c r="Q97" s="26"/>
      <c r="S97" s="26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</row>
    <row r="98" spans="1:134" x14ac:dyDescent="0.25">
      <c r="A98" s="10"/>
      <c r="B98" s="10"/>
      <c r="C98" s="10"/>
      <c r="D98" s="16"/>
      <c r="E98" s="10"/>
      <c r="F98" s="24"/>
      <c r="G98" s="24"/>
      <c r="H98" s="16"/>
      <c r="I98" s="16"/>
      <c r="J98" s="16"/>
      <c r="K98" s="16"/>
      <c r="L98" s="74"/>
      <c r="M98" s="74"/>
      <c r="O98" s="75"/>
      <c r="Q98" s="26"/>
      <c r="S98" s="26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</row>
    <row r="99" spans="1:134" x14ac:dyDescent="0.25">
      <c r="A99" s="10"/>
      <c r="B99" s="10"/>
      <c r="C99" s="10"/>
      <c r="D99" s="16"/>
      <c r="E99" s="10"/>
      <c r="F99" s="24"/>
      <c r="G99" s="24"/>
      <c r="H99" s="16"/>
      <c r="I99" s="16"/>
      <c r="J99" s="16"/>
      <c r="K99" s="16"/>
      <c r="L99" s="74"/>
      <c r="M99" s="74"/>
      <c r="O99" s="75"/>
      <c r="Q99" s="26"/>
      <c r="S99" s="26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</row>
    <row r="100" spans="1:134" x14ac:dyDescent="0.25">
      <c r="A100" s="10"/>
      <c r="B100" s="10"/>
      <c r="C100" s="10"/>
      <c r="D100" s="16"/>
      <c r="E100" s="10"/>
      <c r="F100" s="24"/>
      <c r="G100" s="24"/>
      <c r="H100" s="16"/>
      <c r="I100" s="16"/>
      <c r="J100" s="16"/>
      <c r="K100" s="16"/>
      <c r="L100" s="74"/>
      <c r="M100" s="74"/>
      <c r="O100" s="75"/>
      <c r="Q100" s="26"/>
      <c r="S100" s="26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</row>
    <row r="101" spans="1:134" x14ac:dyDescent="0.25">
      <c r="A101" s="10"/>
      <c r="B101" s="10"/>
      <c r="C101" s="10"/>
      <c r="D101" s="16"/>
      <c r="E101" s="10"/>
      <c r="F101" s="24"/>
      <c r="G101" s="24"/>
      <c r="H101" s="16"/>
      <c r="I101" s="16"/>
      <c r="J101" s="16"/>
      <c r="K101" s="16"/>
      <c r="L101" s="74"/>
      <c r="M101" s="74"/>
      <c r="O101" s="75"/>
      <c r="Q101" s="26"/>
      <c r="S101" s="26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  <c r="DB101" s="53"/>
      <c r="DC101" s="53"/>
      <c r="DD101" s="53"/>
      <c r="DE101" s="53"/>
      <c r="DF101" s="53"/>
      <c r="DG101" s="53"/>
      <c r="DH101" s="53"/>
      <c r="DI101" s="53"/>
      <c r="DJ101" s="53"/>
      <c r="DK101" s="53"/>
      <c r="DL101" s="53"/>
      <c r="DM101" s="53"/>
      <c r="DN101" s="53"/>
      <c r="DO101" s="53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</row>
    <row r="102" spans="1:134" x14ac:dyDescent="0.25">
      <c r="A102" s="10"/>
      <c r="B102" s="10"/>
      <c r="C102" s="10"/>
      <c r="D102" s="16"/>
      <c r="E102" s="10"/>
      <c r="F102" s="24"/>
      <c r="G102" s="24"/>
      <c r="H102" s="16"/>
      <c r="I102" s="16"/>
      <c r="J102" s="16"/>
      <c r="K102" s="16"/>
      <c r="L102" s="74"/>
      <c r="M102" s="74"/>
      <c r="O102" s="75"/>
      <c r="Q102" s="26"/>
      <c r="S102" s="26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</row>
    <row r="103" spans="1:134" x14ac:dyDescent="0.25">
      <c r="A103" s="10"/>
      <c r="B103" s="10"/>
      <c r="C103" s="10"/>
      <c r="D103" s="16"/>
      <c r="E103" s="10"/>
      <c r="F103" s="24"/>
      <c r="G103" s="24"/>
      <c r="H103" s="16"/>
      <c r="I103" s="16"/>
      <c r="J103" s="16"/>
      <c r="K103" s="16"/>
      <c r="L103" s="74"/>
      <c r="M103" s="74"/>
      <c r="O103" s="75"/>
      <c r="Q103" s="26"/>
      <c r="S103" s="26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</row>
    <row r="104" spans="1:134" x14ac:dyDescent="0.25">
      <c r="A104" s="10"/>
      <c r="B104" s="10"/>
      <c r="C104" s="10"/>
      <c r="D104" s="16"/>
      <c r="E104" s="10"/>
      <c r="F104" s="24"/>
      <c r="G104" s="24"/>
      <c r="H104" s="16"/>
      <c r="I104" s="16"/>
      <c r="J104" s="16"/>
      <c r="K104" s="16"/>
      <c r="L104" s="74"/>
      <c r="M104" s="74"/>
      <c r="O104" s="75"/>
      <c r="Q104" s="26"/>
      <c r="S104" s="26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</row>
    <row r="105" spans="1:134" x14ac:dyDescent="0.25">
      <c r="A105" s="10"/>
      <c r="B105" s="10"/>
      <c r="C105" s="10"/>
      <c r="D105" s="16"/>
      <c r="E105" s="10"/>
      <c r="F105" s="24"/>
      <c r="G105" s="24"/>
      <c r="H105" s="16"/>
      <c r="I105" s="16"/>
      <c r="J105" s="16"/>
      <c r="K105" s="16"/>
      <c r="L105" s="74"/>
      <c r="M105" s="74"/>
      <c r="O105" s="75"/>
      <c r="Q105" s="26"/>
      <c r="S105" s="26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</row>
    <row r="106" spans="1:134" x14ac:dyDescent="0.25">
      <c r="A106" s="10"/>
      <c r="B106" s="10"/>
      <c r="C106" s="10"/>
      <c r="D106" s="16"/>
      <c r="E106" s="10"/>
      <c r="F106" s="24"/>
      <c r="G106" s="24"/>
      <c r="H106" s="16"/>
      <c r="I106" s="16"/>
      <c r="J106" s="16"/>
      <c r="K106" s="16"/>
      <c r="L106" s="74"/>
      <c r="M106" s="74"/>
      <c r="O106" s="75"/>
      <c r="Q106" s="26"/>
      <c r="S106" s="26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  <c r="DB106" s="53"/>
      <c r="DC106" s="53"/>
      <c r="DD106" s="53"/>
      <c r="DE106" s="53"/>
      <c r="DF106" s="53"/>
      <c r="DG106" s="53"/>
      <c r="DH106" s="53"/>
      <c r="DI106" s="53"/>
      <c r="DJ106" s="53"/>
      <c r="DK106" s="53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</row>
    <row r="107" spans="1:134" x14ac:dyDescent="0.25">
      <c r="A107" s="10"/>
      <c r="B107" s="10"/>
      <c r="C107" s="10"/>
      <c r="D107" s="16"/>
      <c r="E107" s="10"/>
      <c r="F107" s="24"/>
      <c r="G107" s="24"/>
      <c r="H107" s="16"/>
      <c r="I107" s="16"/>
      <c r="J107" s="16"/>
      <c r="K107" s="16"/>
      <c r="L107" s="74"/>
      <c r="M107" s="74"/>
      <c r="O107" s="75"/>
      <c r="Q107" s="26"/>
      <c r="S107" s="26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</row>
    <row r="108" spans="1:134" x14ac:dyDescent="0.25">
      <c r="A108" s="10"/>
      <c r="B108" s="10"/>
      <c r="C108" s="10"/>
      <c r="D108" s="16"/>
      <c r="E108" s="10"/>
      <c r="F108" s="24"/>
      <c r="G108" s="24"/>
      <c r="H108" s="16"/>
      <c r="I108" s="16"/>
      <c r="J108" s="16"/>
      <c r="K108" s="16"/>
      <c r="L108" s="74"/>
      <c r="M108" s="74"/>
      <c r="O108" s="75"/>
      <c r="Q108" s="26"/>
      <c r="S108" s="26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</row>
    <row r="109" spans="1:134" x14ac:dyDescent="0.25">
      <c r="A109" s="53"/>
      <c r="B109" s="53"/>
      <c r="C109" s="53"/>
      <c r="D109" s="54"/>
      <c r="E109" s="53"/>
      <c r="F109" s="55"/>
      <c r="G109" s="55"/>
      <c r="H109" s="54"/>
      <c r="I109" s="54"/>
      <c r="J109" s="54"/>
      <c r="K109" s="54"/>
      <c r="L109" s="56"/>
      <c r="M109" s="56"/>
      <c r="N109" s="57"/>
      <c r="O109" s="58"/>
      <c r="P109" s="59"/>
      <c r="Q109" s="60"/>
      <c r="R109" s="59"/>
      <c r="S109" s="60"/>
      <c r="T109" s="53"/>
      <c r="AO109" s="10"/>
      <c r="AP109" s="10"/>
      <c r="AQ109" s="10"/>
      <c r="AR109" s="10"/>
      <c r="AS109" s="10"/>
      <c r="AT109" s="10"/>
      <c r="AU109" s="10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</row>
    <row r="110" spans="1:134" x14ac:dyDescent="0.25">
      <c r="A110" s="53"/>
      <c r="B110" s="53"/>
      <c r="C110" s="53"/>
      <c r="D110" s="54"/>
      <c r="E110" s="53"/>
      <c r="F110" s="55"/>
      <c r="G110" s="55"/>
      <c r="H110" s="54"/>
      <c r="I110" s="54"/>
      <c r="J110" s="54"/>
      <c r="K110" s="54"/>
      <c r="L110" s="56"/>
      <c r="M110" s="56"/>
      <c r="N110" s="57"/>
      <c r="O110" s="58"/>
      <c r="P110" s="59"/>
      <c r="Q110" s="60"/>
      <c r="R110" s="59"/>
      <c r="S110" s="60"/>
      <c r="T110" s="53"/>
      <c r="AO110" s="10"/>
      <c r="AP110" s="10"/>
      <c r="AQ110" s="10"/>
      <c r="AR110" s="10"/>
      <c r="AS110" s="10"/>
      <c r="AT110" s="10"/>
      <c r="AU110" s="10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</row>
    <row r="111" spans="1:134" x14ac:dyDescent="0.25">
      <c r="A111" s="53"/>
      <c r="B111" s="53"/>
      <c r="C111" s="53"/>
      <c r="D111" s="54"/>
      <c r="E111" s="53"/>
      <c r="F111" s="55"/>
      <c r="G111" s="55"/>
      <c r="H111" s="54"/>
      <c r="I111" s="54"/>
      <c r="J111" s="54"/>
      <c r="K111" s="54"/>
      <c r="L111" s="56"/>
      <c r="M111" s="56"/>
      <c r="N111" s="57"/>
      <c r="O111" s="58"/>
      <c r="P111" s="59"/>
      <c r="Q111" s="60"/>
      <c r="R111" s="59"/>
      <c r="S111" s="60"/>
      <c r="T111" s="53"/>
      <c r="AO111" s="10"/>
      <c r="AP111" s="10"/>
      <c r="AQ111" s="10"/>
      <c r="AR111" s="10"/>
      <c r="AS111" s="10"/>
      <c r="AT111" s="10"/>
      <c r="AU111" s="10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3"/>
      <c r="DB111" s="53"/>
      <c r="DC111" s="53"/>
      <c r="DD111" s="53"/>
      <c r="DE111" s="53"/>
      <c r="DF111" s="53"/>
      <c r="DG111" s="53"/>
      <c r="DH111" s="53"/>
      <c r="DI111" s="53"/>
      <c r="DJ111" s="53"/>
      <c r="DK111" s="53"/>
      <c r="DL111" s="53"/>
      <c r="DM111" s="53"/>
      <c r="DN111" s="53"/>
      <c r="DO111" s="53"/>
      <c r="DP111" s="53"/>
      <c r="DQ111" s="53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53"/>
      <c r="ED111" s="53"/>
    </row>
    <row r="112" spans="1:134" x14ac:dyDescent="0.25">
      <c r="A112" s="53"/>
      <c r="B112" s="53"/>
      <c r="C112" s="53"/>
      <c r="D112" s="54"/>
      <c r="E112" s="53"/>
      <c r="F112" s="55"/>
      <c r="G112" s="55"/>
      <c r="H112" s="54"/>
      <c r="I112" s="54"/>
      <c r="J112" s="54"/>
      <c r="K112" s="54"/>
      <c r="L112" s="56"/>
      <c r="M112" s="56"/>
      <c r="N112" s="57"/>
      <c r="O112" s="58"/>
      <c r="P112" s="59"/>
      <c r="Q112" s="60"/>
      <c r="R112" s="59"/>
      <c r="S112" s="60"/>
      <c r="T112" s="53"/>
      <c r="AO112" s="10"/>
      <c r="AP112" s="10"/>
      <c r="AQ112" s="10"/>
      <c r="AR112" s="10"/>
      <c r="AS112" s="10"/>
      <c r="AT112" s="10"/>
      <c r="AU112" s="10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</row>
    <row r="113" spans="1:134" x14ac:dyDescent="0.25">
      <c r="A113" s="53"/>
      <c r="B113" s="53"/>
      <c r="C113" s="53"/>
      <c r="D113" s="54"/>
      <c r="E113" s="53"/>
      <c r="F113" s="55"/>
      <c r="G113" s="55"/>
      <c r="H113" s="54"/>
      <c r="I113" s="54"/>
      <c r="J113" s="54"/>
      <c r="K113" s="54"/>
      <c r="L113" s="56"/>
      <c r="M113" s="56"/>
      <c r="N113" s="57"/>
      <c r="O113" s="58"/>
      <c r="P113" s="59"/>
      <c r="Q113" s="60"/>
      <c r="R113" s="59"/>
      <c r="S113" s="60"/>
      <c r="T113" s="53"/>
      <c r="AO113" s="10"/>
      <c r="AP113" s="10"/>
      <c r="AQ113" s="10"/>
      <c r="AR113" s="10"/>
      <c r="AS113" s="10"/>
      <c r="AT113" s="10"/>
      <c r="AU113" s="10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  <c r="DB113" s="53"/>
      <c r="DC113" s="53"/>
      <c r="DD113" s="53"/>
      <c r="DE113" s="53"/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</row>
    <row r="114" spans="1:134" x14ac:dyDescent="0.25">
      <c r="A114" s="53"/>
      <c r="B114" s="53"/>
      <c r="C114" s="53"/>
      <c r="D114" s="54"/>
      <c r="E114" s="53"/>
      <c r="F114" s="55"/>
      <c r="G114" s="55"/>
      <c r="H114" s="54"/>
      <c r="I114" s="54"/>
      <c r="J114" s="54"/>
      <c r="K114" s="54"/>
      <c r="L114" s="56"/>
      <c r="M114" s="56"/>
      <c r="N114" s="57"/>
      <c r="O114" s="58"/>
      <c r="P114" s="59"/>
      <c r="Q114" s="60"/>
      <c r="R114" s="59"/>
      <c r="S114" s="60"/>
      <c r="T114" s="53"/>
      <c r="AO114" s="10"/>
      <c r="AP114" s="10"/>
      <c r="AQ114" s="10"/>
      <c r="AR114" s="10"/>
      <c r="AS114" s="10"/>
      <c r="AT114" s="10"/>
      <c r="AU114" s="10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53"/>
      <c r="DB114" s="53"/>
      <c r="DC114" s="53"/>
      <c r="DD114" s="53"/>
      <c r="DE114" s="53"/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</row>
    <row r="115" spans="1:134" x14ac:dyDescent="0.25">
      <c r="A115" s="53"/>
      <c r="B115" s="53"/>
      <c r="C115" s="53"/>
      <c r="D115" s="54"/>
      <c r="E115" s="53"/>
      <c r="F115" s="55"/>
      <c r="G115" s="55"/>
      <c r="H115" s="54"/>
      <c r="I115" s="54"/>
      <c r="J115" s="54"/>
      <c r="K115" s="54"/>
      <c r="L115" s="56"/>
      <c r="M115" s="56"/>
      <c r="N115" s="57"/>
      <c r="O115" s="58"/>
      <c r="P115" s="59"/>
      <c r="Q115" s="60"/>
      <c r="R115" s="59"/>
      <c r="S115" s="60"/>
      <c r="T115" s="53"/>
      <c r="AO115" s="10"/>
      <c r="AP115" s="10"/>
      <c r="AQ115" s="10"/>
      <c r="AR115" s="10"/>
      <c r="AS115" s="10"/>
      <c r="AT115" s="10"/>
      <c r="AU115" s="10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</row>
    <row r="116" spans="1:134" x14ac:dyDescent="0.25">
      <c r="A116" s="53"/>
      <c r="B116" s="53"/>
      <c r="C116" s="53"/>
      <c r="D116" s="54"/>
      <c r="E116" s="53"/>
      <c r="F116" s="55"/>
      <c r="G116" s="55"/>
      <c r="H116" s="54"/>
      <c r="I116" s="54"/>
      <c r="J116" s="54"/>
      <c r="K116" s="54"/>
      <c r="L116" s="56"/>
      <c r="M116" s="56"/>
      <c r="N116" s="57"/>
      <c r="O116" s="58"/>
      <c r="P116" s="59"/>
      <c r="Q116" s="60"/>
      <c r="R116" s="59"/>
      <c r="S116" s="60"/>
      <c r="T116" s="53"/>
      <c r="AO116" s="10"/>
      <c r="AP116" s="10"/>
      <c r="AQ116" s="10"/>
      <c r="AR116" s="10"/>
      <c r="AS116" s="10"/>
      <c r="AT116" s="10"/>
      <c r="AU116" s="10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53"/>
      <c r="DB116" s="53"/>
      <c r="DC116" s="53"/>
      <c r="DD116" s="53"/>
      <c r="DE116" s="53"/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D116" s="53"/>
    </row>
    <row r="117" spans="1:134" x14ac:dyDescent="0.25">
      <c r="A117" s="53"/>
      <c r="B117" s="53"/>
      <c r="C117" s="53"/>
      <c r="D117" s="54"/>
      <c r="E117" s="53"/>
      <c r="F117" s="55"/>
      <c r="G117" s="55"/>
      <c r="H117" s="54"/>
      <c r="I117" s="54"/>
      <c r="J117" s="54"/>
      <c r="K117" s="54"/>
      <c r="L117" s="56"/>
      <c r="M117" s="56"/>
      <c r="N117" s="57"/>
      <c r="O117" s="58"/>
      <c r="P117" s="59"/>
      <c r="Q117" s="60"/>
      <c r="R117" s="59"/>
      <c r="S117" s="60"/>
      <c r="T117" s="53"/>
      <c r="AO117" s="10"/>
      <c r="AP117" s="10"/>
      <c r="AQ117" s="10"/>
      <c r="AR117" s="10"/>
      <c r="AS117" s="10"/>
      <c r="AT117" s="10"/>
      <c r="AU117" s="10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  <c r="CI117" s="53"/>
      <c r="CJ117" s="53"/>
      <c r="CK117" s="53"/>
      <c r="CL117" s="53"/>
      <c r="CM117" s="53"/>
      <c r="CN117" s="53"/>
      <c r="CO117" s="53"/>
      <c r="CP117" s="53"/>
      <c r="CQ117" s="53"/>
      <c r="CR117" s="53"/>
      <c r="CS117" s="53"/>
      <c r="CT117" s="53"/>
      <c r="CU117" s="53"/>
      <c r="CV117" s="53"/>
      <c r="CW117" s="53"/>
      <c r="CX117" s="53"/>
      <c r="CY117" s="53"/>
      <c r="CZ117" s="53"/>
      <c r="DA117" s="53"/>
      <c r="DB117" s="53"/>
      <c r="DC117" s="53"/>
      <c r="DD117" s="53"/>
      <c r="DE117" s="53"/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3"/>
      <c r="ED117" s="53"/>
    </row>
    <row r="118" spans="1:134" x14ac:dyDescent="0.25">
      <c r="A118" s="53"/>
      <c r="B118" s="53"/>
      <c r="C118" s="53"/>
      <c r="D118" s="54"/>
      <c r="E118" s="53"/>
      <c r="F118" s="55"/>
      <c r="G118" s="55"/>
      <c r="H118" s="54"/>
      <c r="I118" s="54"/>
      <c r="J118" s="54"/>
      <c r="K118" s="54"/>
      <c r="L118" s="56"/>
      <c r="M118" s="56"/>
      <c r="N118" s="57"/>
      <c r="O118" s="58"/>
      <c r="P118" s="59"/>
      <c r="Q118" s="60"/>
      <c r="R118" s="59"/>
      <c r="S118" s="60"/>
      <c r="T118" s="53"/>
      <c r="AO118" s="10"/>
      <c r="AP118" s="10"/>
      <c r="AQ118" s="10"/>
      <c r="AR118" s="10"/>
      <c r="AS118" s="10"/>
      <c r="AT118" s="10"/>
      <c r="AU118" s="10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  <c r="CH118" s="53"/>
      <c r="CI118" s="53"/>
      <c r="CJ118" s="53"/>
      <c r="CK118" s="53"/>
      <c r="CL118" s="53"/>
      <c r="CM118" s="53"/>
      <c r="CN118" s="53"/>
      <c r="CO118" s="53"/>
      <c r="CP118" s="53"/>
      <c r="CQ118" s="53"/>
      <c r="CR118" s="53"/>
      <c r="CS118" s="53"/>
      <c r="CT118" s="53"/>
      <c r="CU118" s="53"/>
      <c r="CV118" s="53"/>
      <c r="CW118" s="53"/>
      <c r="CX118" s="53"/>
      <c r="CY118" s="53"/>
      <c r="CZ118" s="53"/>
      <c r="DA118" s="53"/>
      <c r="DB118" s="53"/>
      <c r="DC118" s="53"/>
      <c r="DD118" s="53"/>
      <c r="DE118" s="53"/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  <c r="EB118" s="53"/>
      <c r="EC118" s="53"/>
      <c r="ED118" s="53"/>
    </row>
    <row r="119" spans="1:134" x14ac:dyDescent="0.25">
      <c r="A119" s="53"/>
      <c r="B119" s="53"/>
      <c r="C119" s="53"/>
      <c r="D119" s="54"/>
      <c r="E119" s="53"/>
      <c r="F119" s="55"/>
      <c r="G119" s="55"/>
      <c r="H119" s="54"/>
      <c r="I119" s="54"/>
      <c r="J119" s="54"/>
      <c r="K119" s="54"/>
      <c r="L119" s="56"/>
      <c r="M119" s="56"/>
      <c r="N119" s="57"/>
      <c r="O119" s="58"/>
      <c r="P119" s="59"/>
      <c r="Q119" s="60"/>
      <c r="R119" s="59"/>
      <c r="S119" s="60"/>
      <c r="T119" s="53"/>
      <c r="AO119" s="10"/>
      <c r="AP119" s="10"/>
      <c r="AQ119" s="10"/>
      <c r="AR119" s="10"/>
      <c r="AS119" s="10"/>
      <c r="AT119" s="10"/>
      <c r="AU119" s="10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  <c r="DB119" s="53"/>
      <c r="DC119" s="53"/>
      <c r="DD119" s="53"/>
      <c r="DE119" s="53"/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  <c r="EB119" s="53"/>
      <c r="EC119" s="53"/>
      <c r="ED119" s="53"/>
    </row>
    <row r="120" spans="1:134" x14ac:dyDescent="0.25">
      <c r="A120" s="53"/>
      <c r="B120" s="53"/>
      <c r="C120" s="53"/>
      <c r="D120" s="54"/>
      <c r="E120" s="53"/>
      <c r="F120" s="55"/>
      <c r="G120" s="55"/>
      <c r="H120" s="54"/>
      <c r="I120" s="54"/>
      <c r="J120" s="54"/>
      <c r="K120" s="54"/>
      <c r="L120" s="56"/>
      <c r="M120" s="56"/>
      <c r="N120" s="57"/>
      <c r="O120" s="58"/>
      <c r="P120" s="59"/>
      <c r="Q120" s="60"/>
      <c r="R120" s="59"/>
      <c r="S120" s="60"/>
      <c r="T120" s="53"/>
      <c r="AO120" s="10"/>
      <c r="AP120" s="10"/>
      <c r="AQ120" s="10"/>
      <c r="AR120" s="10"/>
      <c r="AS120" s="10"/>
      <c r="AT120" s="10"/>
      <c r="AU120" s="10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  <c r="DB120" s="53"/>
      <c r="DC120" s="53"/>
      <c r="DD120" s="53"/>
      <c r="DE120" s="53"/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</row>
    <row r="121" spans="1:134" x14ac:dyDescent="0.25">
      <c r="A121" s="53"/>
      <c r="B121" s="53"/>
      <c r="C121" s="53"/>
      <c r="D121" s="54"/>
      <c r="E121" s="53"/>
      <c r="F121" s="55"/>
      <c r="G121" s="55"/>
      <c r="H121" s="54"/>
      <c r="I121" s="54"/>
      <c r="J121" s="54"/>
      <c r="K121" s="54"/>
      <c r="L121" s="56"/>
      <c r="M121" s="56"/>
      <c r="N121" s="57"/>
      <c r="O121" s="58"/>
      <c r="P121" s="59"/>
      <c r="Q121" s="60"/>
      <c r="R121" s="59"/>
      <c r="S121" s="60"/>
      <c r="T121" s="53"/>
      <c r="AO121" s="10"/>
      <c r="AP121" s="10"/>
      <c r="AQ121" s="10"/>
      <c r="AR121" s="10"/>
      <c r="AS121" s="10"/>
      <c r="AT121" s="10"/>
      <c r="AU121" s="10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  <c r="DB121" s="53"/>
      <c r="DC121" s="53"/>
      <c r="DD121" s="53"/>
      <c r="DE121" s="53"/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</row>
    <row r="122" spans="1:134" x14ac:dyDescent="0.25">
      <c r="A122" s="53"/>
      <c r="B122" s="53"/>
      <c r="C122" s="53"/>
      <c r="D122" s="54"/>
      <c r="E122" s="53"/>
      <c r="F122" s="55"/>
      <c r="G122" s="55"/>
      <c r="H122" s="54"/>
      <c r="I122" s="54"/>
      <c r="J122" s="54"/>
      <c r="K122" s="54"/>
      <c r="L122" s="56"/>
      <c r="M122" s="56"/>
      <c r="N122" s="57"/>
      <c r="O122" s="58"/>
      <c r="P122" s="59"/>
      <c r="Q122" s="60"/>
      <c r="R122" s="59"/>
      <c r="S122" s="60"/>
      <c r="T122" s="53"/>
      <c r="AO122" s="10"/>
      <c r="AP122" s="10"/>
      <c r="AQ122" s="10"/>
      <c r="AR122" s="10"/>
      <c r="AS122" s="10"/>
      <c r="AT122" s="10"/>
      <c r="AU122" s="10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  <c r="CZ122" s="53"/>
      <c r="DA122" s="53"/>
      <c r="DB122" s="53"/>
      <c r="DC122" s="53"/>
      <c r="DD122" s="53"/>
      <c r="DE122" s="53"/>
      <c r="DF122" s="53"/>
      <c r="DG122" s="53"/>
      <c r="DH122" s="53"/>
      <c r="DI122" s="53"/>
      <c r="DJ122" s="53"/>
      <c r="DK122" s="53"/>
      <c r="DL122" s="53"/>
      <c r="DM122" s="53"/>
      <c r="DN122" s="53"/>
      <c r="DO122" s="53"/>
      <c r="DP122" s="53"/>
      <c r="DQ122" s="53"/>
      <c r="DR122" s="53"/>
      <c r="DS122" s="53"/>
      <c r="DT122" s="53"/>
      <c r="DU122" s="53"/>
      <c r="DV122" s="53"/>
      <c r="DW122" s="53"/>
      <c r="DX122" s="53"/>
      <c r="DY122" s="53"/>
      <c r="DZ122" s="53"/>
      <c r="EA122" s="53"/>
      <c r="EB122" s="53"/>
      <c r="EC122" s="53"/>
      <c r="ED122" s="53"/>
    </row>
    <row r="123" spans="1:134" x14ac:dyDescent="0.25">
      <c r="A123" s="53"/>
      <c r="B123" s="53"/>
      <c r="C123" s="53"/>
      <c r="D123" s="54"/>
      <c r="E123" s="53"/>
      <c r="F123" s="55"/>
      <c r="G123" s="55"/>
      <c r="H123" s="54"/>
      <c r="I123" s="54"/>
      <c r="J123" s="54"/>
      <c r="K123" s="54"/>
      <c r="L123" s="56"/>
      <c r="M123" s="56"/>
      <c r="N123" s="57"/>
      <c r="O123" s="58"/>
      <c r="P123" s="59"/>
      <c r="Q123" s="60"/>
      <c r="R123" s="59"/>
      <c r="S123" s="60"/>
      <c r="T123" s="53"/>
      <c r="AO123" s="10"/>
      <c r="AP123" s="10"/>
      <c r="AQ123" s="10"/>
      <c r="AR123" s="10"/>
      <c r="AS123" s="10"/>
      <c r="AT123" s="10"/>
      <c r="AU123" s="10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3"/>
      <c r="CL123" s="53"/>
      <c r="CM123" s="53"/>
      <c r="CN123" s="53"/>
      <c r="CO123" s="53"/>
      <c r="CP123" s="53"/>
      <c r="CQ123" s="53"/>
      <c r="CR123" s="53"/>
      <c r="CS123" s="53"/>
      <c r="CT123" s="53"/>
      <c r="CU123" s="53"/>
      <c r="CV123" s="53"/>
      <c r="CW123" s="53"/>
      <c r="CX123" s="53"/>
      <c r="CY123" s="53"/>
      <c r="CZ123" s="53"/>
      <c r="DA123" s="53"/>
      <c r="DB123" s="53"/>
      <c r="DC123" s="53"/>
      <c r="DD123" s="53"/>
      <c r="DE123" s="53"/>
      <c r="DF123" s="53"/>
      <c r="DG123" s="53"/>
      <c r="DH123" s="53"/>
      <c r="DI123" s="53"/>
      <c r="DJ123" s="53"/>
      <c r="DK123" s="53"/>
      <c r="DL123" s="53"/>
      <c r="DM123" s="53"/>
      <c r="DN123" s="53"/>
      <c r="DO123" s="53"/>
      <c r="DP123" s="53"/>
      <c r="DQ123" s="53"/>
      <c r="DR123" s="53"/>
      <c r="DS123" s="53"/>
      <c r="DT123" s="53"/>
      <c r="DU123" s="53"/>
      <c r="DV123" s="53"/>
      <c r="DW123" s="53"/>
      <c r="DX123" s="53"/>
      <c r="DY123" s="53"/>
      <c r="DZ123" s="53"/>
      <c r="EA123" s="53"/>
      <c r="EB123" s="53"/>
      <c r="EC123" s="53"/>
      <c r="ED123" s="53"/>
    </row>
    <row r="124" spans="1:134" x14ac:dyDescent="0.25">
      <c r="A124" s="53"/>
      <c r="B124" s="53"/>
      <c r="C124" s="53"/>
      <c r="D124" s="54"/>
      <c r="E124" s="53"/>
      <c r="F124" s="55"/>
      <c r="G124" s="55"/>
      <c r="H124" s="54"/>
      <c r="I124" s="54"/>
      <c r="J124" s="54"/>
      <c r="K124" s="54"/>
      <c r="L124" s="56"/>
      <c r="M124" s="56"/>
      <c r="N124" s="57"/>
      <c r="O124" s="58"/>
      <c r="P124" s="59"/>
      <c r="Q124" s="60"/>
      <c r="R124" s="59"/>
      <c r="S124" s="60"/>
      <c r="T124" s="53"/>
      <c r="AO124" s="10"/>
      <c r="AP124" s="10"/>
      <c r="AQ124" s="10"/>
      <c r="AR124" s="10"/>
      <c r="AS124" s="10"/>
      <c r="AT124" s="10"/>
      <c r="AU124" s="10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  <c r="DB124" s="53"/>
      <c r="DC124" s="53"/>
      <c r="DD124" s="53"/>
      <c r="DE124" s="53"/>
      <c r="DF124" s="53"/>
      <c r="DG124" s="53"/>
      <c r="DH124" s="53"/>
      <c r="DI124" s="53"/>
      <c r="DJ124" s="53"/>
      <c r="DK124" s="53"/>
      <c r="DL124" s="53"/>
      <c r="DM124" s="53"/>
      <c r="DN124" s="53"/>
      <c r="DO124" s="53"/>
      <c r="DP124" s="53"/>
      <c r="DQ124" s="53"/>
      <c r="DR124" s="53"/>
      <c r="DS124" s="53"/>
      <c r="DT124" s="53"/>
      <c r="DU124" s="53"/>
      <c r="DV124" s="53"/>
      <c r="DW124" s="53"/>
      <c r="DX124" s="53"/>
      <c r="DY124" s="53"/>
      <c r="DZ124" s="53"/>
      <c r="EA124" s="53"/>
      <c r="EB124" s="53"/>
      <c r="EC124" s="53"/>
      <c r="ED124" s="53"/>
    </row>
    <row r="125" spans="1:134" x14ac:dyDescent="0.25">
      <c r="A125" s="53"/>
      <c r="B125" s="53"/>
      <c r="C125" s="53"/>
      <c r="D125" s="54"/>
      <c r="E125" s="53"/>
      <c r="F125" s="55"/>
      <c r="G125" s="55"/>
      <c r="H125" s="54"/>
      <c r="I125" s="54"/>
      <c r="J125" s="54"/>
      <c r="K125" s="54"/>
      <c r="L125" s="56"/>
      <c r="M125" s="56"/>
      <c r="N125" s="57"/>
      <c r="O125" s="58"/>
      <c r="P125" s="59"/>
      <c r="Q125" s="60"/>
      <c r="R125" s="59"/>
      <c r="S125" s="60"/>
      <c r="T125" s="53"/>
      <c r="AO125" s="10"/>
      <c r="AP125" s="10"/>
      <c r="AQ125" s="10"/>
      <c r="AR125" s="10"/>
      <c r="AS125" s="10"/>
      <c r="AT125" s="10"/>
      <c r="AU125" s="10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53"/>
      <c r="DE125" s="53"/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</row>
    <row r="126" spans="1:134" x14ac:dyDescent="0.25">
      <c r="A126" s="53"/>
      <c r="B126" s="53"/>
      <c r="C126" s="53"/>
      <c r="D126" s="54"/>
      <c r="E126" s="53"/>
      <c r="F126" s="55"/>
      <c r="G126" s="55"/>
      <c r="H126" s="54"/>
      <c r="I126" s="54"/>
      <c r="J126" s="54"/>
      <c r="K126" s="54"/>
      <c r="L126" s="56"/>
      <c r="M126" s="56"/>
      <c r="N126" s="57"/>
      <c r="O126" s="58"/>
      <c r="P126" s="59"/>
      <c r="Q126" s="60"/>
      <c r="R126" s="59"/>
      <c r="S126" s="60"/>
      <c r="T126" s="53"/>
      <c r="AO126" s="10"/>
      <c r="AP126" s="10"/>
      <c r="AQ126" s="10"/>
      <c r="AR126" s="10"/>
      <c r="AS126" s="10"/>
      <c r="AT126" s="10"/>
      <c r="AU126" s="10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3"/>
      <c r="DB126" s="53"/>
      <c r="DC126" s="53"/>
      <c r="DD126" s="53"/>
      <c r="DE126" s="53"/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</row>
    <row r="127" spans="1:134" x14ac:dyDescent="0.25">
      <c r="A127" s="53"/>
      <c r="B127" s="53"/>
      <c r="C127" s="53"/>
      <c r="D127" s="54"/>
      <c r="E127" s="53"/>
      <c r="F127" s="55"/>
      <c r="G127" s="55"/>
      <c r="H127" s="54"/>
      <c r="I127" s="54"/>
      <c r="J127" s="54"/>
      <c r="K127" s="54"/>
      <c r="L127" s="56"/>
      <c r="M127" s="56"/>
      <c r="N127" s="57"/>
      <c r="O127" s="58"/>
      <c r="P127" s="59"/>
      <c r="Q127" s="60"/>
      <c r="R127" s="59"/>
      <c r="S127" s="60"/>
      <c r="T127" s="53"/>
      <c r="AO127" s="10"/>
      <c r="AP127" s="10"/>
      <c r="AQ127" s="10"/>
      <c r="AR127" s="10"/>
      <c r="AS127" s="10"/>
      <c r="AT127" s="10"/>
      <c r="AU127" s="10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  <c r="EC127" s="53"/>
      <c r="ED127" s="53"/>
    </row>
    <row r="128" spans="1:134" x14ac:dyDescent="0.25">
      <c r="A128" s="53"/>
      <c r="B128" s="53"/>
      <c r="C128" s="53"/>
      <c r="D128" s="54"/>
      <c r="E128" s="53"/>
      <c r="F128" s="55"/>
      <c r="G128" s="55"/>
      <c r="H128" s="54"/>
      <c r="I128" s="54"/>
      <c r="J128" s="54"/>
      <c r="K128" s="54"/>
      <c r="L128" s="56"/>
      <c r="M128" s="56"/>
      <c r="N128" s="57"/>
      <c r="O128" s="58"/>
      <c r="P128" s="59"/>
      <c r="Q128" s="60"/>
      <c r="R128" s="59"/>
      <c r="S128" s="60"/>
      <c r="T128" s="53"/>
      <c r="AO128" s="10"/>
      <c r="AP128" s="10"/>
      <c r="AQ128" s="10"/>
      <c r="AR128" s="10"/>
      <c r="AS128" s="10"/>
      <c r="AT128" s="10"/>
      <c r="AU128" s="10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</row>
    <row r="129" spans="1:134" x14ac:dyDescent="0.25">
      <c r="A129" s="53"/>
      <c r="B129" s="53"/>
      <c r="C129" s="53"/>
      <c r="D129" s="54"/>
      <c r="E129" s="53"/>
      <c r="F129" s="55"/>
      <c r="G129" s="55"/>
      <c r="H129" s="54"/>
      <c r="I129" s="54"/>
      <c r="J129" s="54"/>
      <c r="K129" s="54"/>
      <c r="L129" s="56"/>
      <c r="M129" s="56"/>
      <c r="N129" s="57"/>
      <c r="O129" s="58"/>
      <c r="P129" s="59"/>
      <c r="Q129" s="60"/>
      <c r="R129" s="59"/>
      <c r="S129" s="60"/>
      <c r="T129" s="53"/>
      <c r="AO129" s="10"/>
      <c r="AP129" s="10"/>
      <c r="AQ129" s="10"/>
      <c r="AR129" s="10"/>
      <c r="AS129" s="10"/>
      <c r="AT129" s="10"/>
      <c r="AU129" s="10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/>
      <c r="CV129" s="53"/>
      <c r="CW129" s="53"/>
      <c r="CX129" s="53"/>
      <c r="CY129" s="53"/>
      <c r="CZ129" s="53"/>
      <c r="DA129" s="53"/>
      <c r="DB129" s="53"/>
      <c r="DC129" s="53"/>
      <c r="DD129" s="53"/>
      <c r="DE129" s="53"/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  <c r="EC129" s="53"/>
      <c r="ED129" s="53"/>
    </row>
    <row r="130" spans="1:134" x14ac:dyDescent="0.25">
      <c r="A130" s="53"/>
      <c r="B130" s="53"/>
      <c r="C130" s="53"/>
      <c r="D130" s="54"/>
      <c r="E130" s="53"/>
      <c r="F130" s="55"/>
      <c r="G130" s="55"/>
      <c r="H130" s="54"/>
      <c r="I130" s="54"/>
      <c r="J130" s="54"/>
      <c r="K130" s="54"/>
      <c r="L130" s="56"/>
      <c r="M130" s="56"/>
      <c r="N130" s="57"/>
      <c r="O130" s="58"/>
      <c r="P130" s="59"/>
      <c r="Q130" s="60"/>
      <c r="R130" s="59"/>
      <c r="S130" s="60"/>
      <c r="T130" s="53"/>
      <c r="AO130" s="10"/>
      <c r="AP130" s="10"/>
      <c r="AQ130" s="10"/>
      <c r="AR130" s="10"/>
      <c r="AS130" s="10"/>
      <c r="AT130" s="10"/>
      <c r="AU130" s="10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</row>
    <row r="131" spans="1:134" x14ac:dyDescent="0.25">
      <c r="A131" s="53"/>
      <c r="B131" s="53"/>
      <c r="C131" s="53"/>
      <c r="D131" s="54"/>
      <c r="E131" s="53"/>
      <c r="F131" s="55"/>
      <c r="G131" s="55"/>
      <c r="H131" s="54"/>
      <c r="I131" s="54"/>
      <c r="J131" s="54"/>
      <c r="K131" s="54"/>
      <c r="L131" s="56"/>
      <c r="M131" s="56"/>
      <c r="N131" s="57"/>
      <c r="O131" s="58"/>
      <c r="P131" s="59"/>
      <c r="Q131" s="60"/>
      <c r="R131" s="59"/>
      <c r="S131" s="60"/>
      <c r="T131" s="53"/>
      <c r="AO131" s="10"/>
      <c r="AP131" s="10"/>
      <c r="AQ131" s="10"/>
      <c r="AR131" s="10"/>
      <c r="AS131" s="10"/>
      <c r="AT131" s="10"/>
      <c r="AU131" s="10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</row>
    <row r="132" spans="1:134" x14ac:dyDescent="0.25">
      <c r="A132" s="53"/>
      <c r="B132" s="53"/>
      <c r="C132" s="53"/>
      <c r="D132" s="54"/>
      <c r="E132" s="53"/>
      <c r="F132" s="55"/>
      <c r="G132" s="55"/>
      <c r="H132" s="54"/>
      <c r="I132" s="54"/>
      <c r="J132" s="54"/>
      <c r="K132" s="54"/>
      <c r="L132" s="56"/>
      <c r="M132" s="56"/>
      <c r="N132" s="57"/>
      <c r="O132" s="58"/>
      <c r="P132" s="59"/>
      <c r="Q132" s="60"/>
      <c r="R132" s="59"/>
      <c r="S132" s="60"/>
      <c r="T132" s="53"/>
      <c r="AO132" s="10"/>
      <c r="AP132" s="10"/>
      <c r="AQ132" s="10"/>
      <c r="AR132" s="10"/>
      <c r="AS132" s="10"/>
      <c r="AT132" s="10"/>
      <c r="AU132" s="10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  <c r="EC132" s="53"/>
      <c r="ED132" s="53"/>
    </row>
    <row r="133" spans="1:134" x14ac:dyDescent="0.25">
      <c r="A133" s="53"/>
      <c r="B133" s="53"/>
      <c r="C133" s="53"/>
      <c r="D133" s="54"/>
      <c r="E133" s="53"/>
      <c r="F133" s="55"/>
      <c r="G133" s="55"/>
      <c r="H133" s="54"/>
      <c r="I133" s="54"/>
      <c r="J133" s="54"/>
      <c r="K133" s="54"/>
      <c r="L133" s="56"/>
      <c r="M133" s="56"/>
      <c r="N133" s="57"/>
      <c r="O133" s="58"/>
      <c r="P133" s="59"/>
      <c r="Q133" s="60"/>
      <c r="R133" s="59"/>
      <c r="S133" s="60"/>
      <c r="T133" s="53"/>
      <c r="AO133" s="10"/>
      <c r="AP133" s="10"/>
      <c r="AQ133" s="10"/>
      <c r="AR133" s="10"/>
      <c r="AS133" s="10"/>
      <c r="AT133" s="10"/>
      <c r="AU133" s="10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  <c r="EC133" s="53"/>
      <c r="ED133" s="53"/>
    </row>
    <row r="134" spans="1:134" x14ac:dyDescent="0.25">
      <c r="A134" s="53"/>
      <c r="B134" s="53"/>
      <c r="C134" s="53"/>
      <c r="D134" s="54"/>
      <c r="E134" s="53"/>
      <c r="F134" s="55"/>
      <c r="G134" s="55"/>
      <c r="H134" s="54"/>
      <c r="I134" s="54"/>
      <c r="J134" s="54"/>
      <c r="K134" s="54"/>
      <c r="L134" s="56"/>
      <c r="M134" s="56"/>
      <c r="N134" s="57"/>
      <c r="O134" s="58"/>
      <c r="P134" s="59"/>
      <c r="Q134" s="60"/>
      <c r="R134" s="59"/>
      <c r="S134" s="60"/>
      <c r="T134" s="53"/>
      <c r="AO134" s="10"/>
      <c r="AP134" s="10"/>
      <c r="AQ134" s="10"/>
      <c r="AR134" s="10"/>
      <c r="AS134" s="10"/>
      <c r="AT134" s="10"/>
      <c r="AU134" s="10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  <c r="EC134" s="53"/>
      <c r="ED134" s="53"/>
    </row>
    <row r="135" spans="1:134" x14ac:dyDescent="0.25">
      <c r="A135" s="53"/>
      <c r="B135" s="53"/>
      <c r="C135" s="53"/>
      <c r="D135" s="54"/>
      <c r="E135" s="53"/>
      <c r="F135" s="55"/>
      <c r="G135" s="55"/>
      <c r="H135" s="54"/>
      <c r="I135" s="54"/>
      <c r="J135" s="54"/>
      <c r="K135" s="54"/>
      <c r="L135" s="56"/>
      <c r="M135" s="56"/>
      <c r="N135" s="57"/>
      <c r="O135" s="58"/>
      <c r="P135" s="59"/>
      <c r="Q135" s="60"/>
      <c r="R135" s="59"/>
      <c r="S135" s="60"/>
      <c r="T135" s="53"/>
      <c r="AO135" s="10"/>
      <c r="AP135" s="10"/>
      <c r="AQ135" s="10"/>
      <c r="AR135" s="10"/>
      <c r="AS135" s="10"/>
      <c r="AT135" s="10"/>
      <c r="AU135" s="10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  <c r="EC135" s="53"/>
      <c r="ED135" s="53"/>
    </row>
    <row r="136" spans="1:134" x14ac:dyDescent="0.25">
      <c r="A136" s="53"/>
      <c r="B136" s="53"/>
      <c r="C136" s="53"/>
      <c r="D136" s="54"/>
      <c r="E136" s="53"/>
      <c r="F136" s="55"/>
      <c r="G136" s="55"/>
      <c r="H136" s="54"/>
      <c r="I136" s="54"/>
      <c r="J136" s="54"/>
      <c r="K136" s="54"/>
      <c r="L136" s="56"/>
      <c r="M136" s="56"/>
      <c r="N136" s="57"/>
      <c r="O136" s="58"/>
      <c r="P136" s="59"/>
      <c r="Q136" s="60"/>
      <c r="R136" s="59"/>
      <c r="S136" s="60"/>
      <c r="T136" s="53"/>
      <c r="AO136" s="10"/>
      <c r="AP136" s="10"/>
      <c r="AQ136" s="10"/>
      <c r="AR136" s="10"/>
      <c r="AS136" s="10"/>
      <c r="AT136" s="10"/>
      <c r="AU136" s="10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  <c r="EC136" s="53"/>
      <c r="ED136" s="53"/>
    </row>
    <row r="137" spans="1:134" x14ac:dyDescent="0.25">
      <c r="A137" s="53"/>
      <c r="B137" s="53"/>
      <c r="C137" s="53"/>
      <c r="D137" s="54"/>
      <c r="E137" s="53"/>
      <c r="F137" s="55"/>
      <c r="G137" s="55"/>
      <c r="H137" s="54"/>
      <c r="I137" s="54"/>
      <c r="J137" s="54"/>
      <c r="K137" s="54"/>
      <c r="L137" s="56"/>
      <c r="M137" s="56"/>
      <c r="N137" s="57"/>
      <c r="O137" s="58"/>
      <c r="P137" s="59"/>
      <c r="Q137" s="60"/>
      <c r="R137" s="59"/>
      <c r="S137" s="60"/>
      <c r="T137" s="53"/>
      <c r="AO137" s="10"/>
      <c r="AP137" s="10"/>
      <c r="AQ137" s="10"/>
      <c r="AR137" s="10"/>
      <c r="AS137" s="10"/>
      <c r="AT137" s="10"/>
      <c r="AU137" s="10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</row>
    <row r="138" spans="1:134" x14ac:dyDescent="0.25">
      <c r="A138" s="53"/>
      <c r="B138" s="53"/>
      <c r="C138" s="53"/>
      <c r="D138" s="54"/>
      <c r="E138" s="53"/>
      <c r="F138" s="55"/>
      <c r="G138" s="55"/>
      <c r="H138" s="54"/>
      <c r="I138" s="54"/>
      <c r="J138" s="54"/>
      <c r="K138" s="54"/>
      <c r="L138" s="56"/>
      <c r="M138" s="56"/>
      <c r="N138" s="57"/>
      <c r="O138" s="58"/>
      <c r="P138" s="59"/>
      <c r="Q138" s="60"/>
      <c r="R138" s="59"/>
      <c r="S138" s="60"/>
      <c r="T138" s="53"/>
      <c r="AO138" s="10"/>
      <c r="AP138" s="10"/>
      <c r="AQ138" s="10"/>
      <c r="AR138" s="10"/>
      <c r="AS138" s="10"/>
      <c r="AT138" s="10"/>
      <c r="AU138" s="10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</row>
    <row r="139" spans="1:134" x14ac:dyDescent="0.25">
      <c r="A139" s="53"/>
      <c r="B139" s="53"/>
      <c r="C139" s="53"/>
      <c r="D139" s="54"/>
      <c r="E139" s="53"/>
      <c r="F139" s="55"/>
      <c r="G139" s="55"/>
      <c r="H139" s="54"/>
      <c r="I139" s="54"/>
      <c r="J139" s="54"/>
      <c r="K139" s="54"/>
      <c r="L139" s="56"/>
      <c r="M139" s="56"/>
      <c r="N139" s="57"/>
      <c r="O139" s="58"/>
      <c r="P139" s="59"/>
      <c r="Q139" s="60"/>
      <c r="R139" s="59"/>
      <c r="S139" s="60"/>
      <c r="T139" s="53"/>
      <c r="AO139" s="10"/>
      <c r="AP139" s="10"/>
      <c r="AQ139" s="10"/>
      <c r="AR139" s="10"/>
      <c r="AS139" s="10"/>
      <c r="AT139" s="10"/>
      <c r="AU139" s="10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</row>
    <row r="140" spans="1:134" x14ac:dyDescent="0.25">
      <c r="A140" s="53"/>
      <c r="B140" s="53"/>
      <c r="C140" s="53"/>
      <c r="D140" s="54"/>
      <c r="E140" s="53"/>
      <c r="F140" s="55"/>
      <c r="G140" s="55"/>
      <c r="H140" s="54"/>
      <c r="I140" s="54"/>
      <c r="J140" s="54"/>
      <c r="K140" s="54"/>
      <c r="L140" s="56"/>
      <c r="M140" s="56"/>
      <c r="N140" s="57"/>
      <c r="O140" s="58"/>
      <c r="P140" s="59"/>
      <c r="Q140" s="60"/>
      <c r="R140" s="59"/>
      <c r="S140" s="60"/>
      <c r="T140" s="53"/>
      <c r="AO140" s="10"/>
      <c r="AP140" s="10"/>
      <c r="AQ140" s="10"/>
      <c r="AR140" s="10"/>
      <c r="AS140" s="10"/>
      <c r="AT140" s="10"/>
      <c r="AU140" s="10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  <c r="EC140" s="53"/>
      <c r="ED140" s="53"/>
    </row>
    <row r="141" spans="1:134" x14ac:dyDescent="0.25">
      <c r="A141" s="53"/>
      <c r="B141" s="53"/>
      <c r="C141" s="53"/>
      <c r="D141" s="54"/>
      <c r="E141" s="53"/>
      <c r="F141" s="55"/>
      <c r="G141" s="55"/>
      <c r="H141" s="54"/>
      <c r="I141" s="54"/>
      <c r="J141" s="54"/>
      <c r="K141" s="54"/>
      <c r="L141" s="56"/>
      <c r="M141" s="56"/>
      <c r="N141" s="57"/>
      <c r="O141" s="58"/>
      <c r="P141" s="59"/>
      <c r="Q141" s="60"/>
      <c r="R141" s="59"/>
      <c r="S141" s="60"/>
      <c r="T141" s="53"/>
      <c r="AO141" s="10"/>
      <c r="AP141" s="10"/>
      <c r="AQ141" s="10"/>
      <c r="AR141" s="10"/>
      <c r="AS141" s="10"/>
      <c r="AT141" s="10"/>
      <c r="AU141" s="10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  <c r="EC141" s="53"/>
      <c r="ED141" s="53"/>
    </row>
    <row r="142" spans="1:134" x14ac:dyDescent="0.25">
      <c r="A142" s="53"/>
      <c r="B142" s="53"/>
      <c r="C142" s="53"/>
      <c r="D142" s="54"/>
      <c r="E142" s="53"/>
      <c r="F142" s="55"/>
      <c r="G142" s="55"/>
      <c r="H142" s="54"/>
      <c r="I142" s="54"/>
      <c r="J142" s="54"/>
      <c r="K142" s="54"/>
      <c r="L142" s="56"/>
      <c r="M142" s="56"/>
      <c r="N142" s="57"/>
      <c r="O142" s="58"/>
      <c r="P142" s="59"/>
      <c r="Q142" s="60"/>
      <c r="R142" s="59"/>
      <c r="S142" s="60"/>
      <c r="T142" s="53"/>
      <c r="AO142" s="10"/>
      <c r="AP142" s="10"/>
      <c r="AQ142" s="10"/>
      <c r="AR142" s="10"/>
      <c r="AS142" s="10"/>
      <c r="AT142" s="10"/>
      <c r="AU142" s="10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  <c r="CJ142" s="53"/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  <c r="EC142" s="53"/>
      <c r="ED142" s="53"/>
    </row>
    <row r="143" spans="1:134" x14ac:dyDescent="0.25">
      <c r="A143" s="53"/>
      <c r="B143" s="53"/>
      <c r="C143" s="53"/>
      <c r="D143" s="54"/>
      <c r="E143" s="53"/>
      <c r="F143" s="55"/>
      <c r="G143" s="55"/>
      <c r="H143" s="54"/>
      <c r="I143" s="54"/>
      <c r="J143" s="54"/>
      <c r="K143" s="54"/>
      <c r="L143" s="56"/>
      <c r="M143" s="56"/>
      <c r="N143" s="57"/>
      <c r="O143" s="58"/>
      <c r="P143" s="59"/>
      <c r="Q143" s="60"/>
      <c r="R143" s="59"/>
      <c r="S143" s="60"/>
      <c r="T143" s="53"/>
      <c r="AO143" s="10"/>
      <c r="AP143" s="10"/>
      <c r="AQ143" s="10"/>
      <c r="AR143" s="10"/>
      <c r="AS143" s="10"/>
      <c r="AT143" s="10"/>
      <c r="AU143" s="10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  <c r="DB143" s="53"/>
      <c r="DC143" s="53"/>
      <c r="DD143" s="53"/>
      <c r="DE143" s="53"/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  <c r="EC143" s="53"/>
      <c r="ED143" s="53"/>
    </row>
    <row r="144" spans="1:134" x14ac:dyDescent="0.25">
      <c r="A144" s="53"/>
      <c r="B144" s="53"/>
      <c r="C144" s="53"/>
      <c r="D144" s="54"/>
      <c r="E144" s="53"/>
      <c r="F144" s="55"/>
      <c r="G144" s="55"/>
      <c r="H144" s="54"/>
      <c r="I144" s="54"/>
      <c r="J144" s="54"/>
      <c r="K144" s="54"/>
      <c r="L144" s="56"/>
      <c r="M144" s="56"/>
      <c r="N144" s="57"/>
      <c r="O144" s="58"/>
      <c r="P144" s="59"/>
      <c r="Q144" s="60"/>
      <c r="R144" s="59"/>
      <c r="S144" s="60"/>
      <c r="T144" s="53"/>
      <c r="AO144" s="10"/>
      <c r="AP144" s="10"/>
      <c r="AQ144" s="10"/>
      <c r="AR144" s="10"/>
      <c r="AS144" s="10"/>
      <c r="AT144" s="10"/>
      <c r="AU144" s="10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  <c r="DB144" s="53"/>
      <c r="DC144" s="53"/>
      <c r="DD144" s="53"/>
      <c r="DE144" s="53"/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  <c r="EC144" s="53"/>
      <c r="ED144" s="53"/>
    </row>
    <row r="145" spans="1:134" x14ac:dyDescent="0.25">
      <c r="A145" s="53"/>
      <c r="B145" s="53"/>
      <c r="C145" s="53"/>
      <c r="D145" s="54"/>
      <c r="E145" s="53"/>
      <c r="F145" s="55"/>
      <c r="G145" s="55"/>
      <c r="H145" s="54"/>
      <c r="I145" s="54"/>
      <c r="J145" s="54"/>
      <c r="K145" s="54"/>
      <c r="L145" s="56"/>
      <c r="M145" s="56"/>
      <c r="N145" s="57"/>
      <c r="O145" s="58"/>
      <c r="P145" s="59"/>
      <c r="Q145" s="60"/>
      <c r="R145" s="59"/>
      <c r="S145" s="60"/>
      <c r="T145" s="53"/>
      <c r="AO145" s="10"/>
      <c r="AP145" s="10"/>
      <c r="AQ145" s="10"/>
      <c r="AR145" s="10"/>
      <c r="AS145" s="10"/>
      <c r="AT145" s="10"/>
      <c r="AU145" s="10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  <c r="EC145" s="53"/>
      <c r="ED145" s="53"/>
    </row>
    <row r="146" spans="1:134" x14ac:dyDescent="0.25">
      <c r="A146" s="53"/>
      <c r="B146" s="53"/>
      <c r="C146" s="53"/>
      <c r="D146" s="54"/>
      <c r="E146" s="53"/>
      <c r="F146" s="55"/>
      <c r="G146" s="55"/>
      <c r="H146" s="54"/>
      <c r="I146" s="54"/>
      <c r="J146" s="54"/>
      <c r="K146" s="54"/>
      <c r="L146" s="56"/>
      <c r="M146" s="56"/>
      <c r="N146" s="57"/>
      <c r="O146" s="58"/>
      <c r="P146" s="59"/>
      <c r="Q146" s="60"/>
      <c r="R146" s="59"/>
      <c r="S146" s="60"/>
      <c r="T146" s="53"/>
      <c r="AO146" s="10"/>
      <c r="AP146" s="10"/>
      <c r="AQ146" s="10"/>
      <c r="AR146" s="10"/>
      <c r="AS146" s="10"/>
      <c r="AT146" s="10"/>
      <c r="AU146" s="10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  <c r="CJ146" s="53"/>
      <c r="CK146" s="53"/>
      <c r="CL146" s="53"/>
      <c r="CM146" s="53"/>
      <c r="CN146" s="53"/>
      <c r="CO146" s="53"/>
      <c r="CP146" s="53"/>
      <c r="CQ146" s="53"/>
      <c r="CR146" s="53"/>
      <c r="CS146" s="53"/>
      <c r="CT146" s="53"/>
      <c r="CU146" s="53"/>
      <c r="CV146" s="53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  <c r="EC146" s="53"/>
      <c r="ED146" s="53"/>
    </row>
    <row r="147" spans="1:134" x14ac:dyDescent="0.25">
      <c r="A147" s="53"/>
      <c r="B147" s="53"/>
      <c r="C147" s="53"/>
      <c r="D147" s="54"/>
      <c r="E147" s="53"/>
      <c r="F147" s="55"/>
      <c r="G147" s="55"/>
      <c r="H147" s="54"/>
      <c r="I147" s="54"/>
      <c r="J147" s="54"/>
      <c r="K147" s="54"/>
      <c r="L147" s="56"/>
      <c r="M147" s="56"/>
      <c r="N147" s="57"/>
      <c r="O147" s="58"/>
      <c r="P147" s="59"/>
      <c r="Q147" s="60"/>
      <c r="R147" s="59"/>
      <c r="S147" s="60"/>
      <c r="T147" s="53"/>
      <c r="AO147" s="10"/>
      <c r="AP147" s="10"/>
      <c r="AQ147" s="10"/>
      <c r="AR147" s="10"/>
      <c r="AS147" s="10"/>
      <c r="AT147" s="10"/>
      <c r="AU147" s="10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  <c r="EC147" s="53"/>
      <c r="ED147" s="53"/>
    </row>
    <row r="148" spans="1:134" x14ac:dyDescent="0.25">
      <c r="A148" s="53"/>
      <c r="B148" s="53"/>
      <c r="C148" s="53"/>
      <c r="D148" s="54"/>
      <c r="E148" s="53"/>
      <c r="F148" s="55"/>
      <c r="G148" s="55"/>
      <c r="H148" s="54"/>
      <c r="I148" s="54"/>
      <c r="J148" s="54"/>
      <c r="K148" s="54"/>
      <c r="L148" s="56"/>
      <c r="M148" s="56"/>
      <c r="N148" s="57"/>
      <c r="O148" s="58"/>
      <c r="P148" s="59"/>
      <c r="Q148" s="60"/>
      <c r="R148" s="59"/>
      <c r="S148" s="60"/>
      <c r="T148" s="53"/>
      <c r="AO148" s="10"/>
      <c r="AP148" s="10"/>
      <c r="AQ148" s="10"/>
      <c r="AR148" s="10"/>
      <c r="AS148" s="10"/>
      <c r="AT148" s="10"/>
      <c r="AU148" s="10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  <c r="EC148" s="53"/>
      <c r="ED148" s="53"/>
    </row>
    <row r="149" spans="1:134" x14ac:dyDescent="0.25">
      <c r="A149" s="53"/>
      <c r="B149" s="53"/>
      <c r="C149" s="53"/>
      <c r="D149" s="54"/>
      <c r="E149" s="53"/>
      <c r="F149" s="55"/>
      <c r="G149" s="55"/>
      <c r="H149" s="54"/>
      <c r="I149" s="54"/>
      <c r="J149" s="54"/>
      <c r="K149" s="54"/>
      <c r="L149" s="56"/>
      <c r="M149" s="56"/>
      <c r="N149" s="57"/>
      <c r="O149" s="58"/>
      <c r="P149" s="59"/>
      <c r="Q149" s="60"/>
      <c r="R149" s="59"/>
      <c r="S149" s="60"/>
      <c r="T149" s="53"/>
      <c r="AO149" s="10"/>
      <c r="AP149" s="10"/>
      <c r="AQ149" s="10"/>
      <c r="AR149" s="10"/>
      <c r="AS149" s="10"/>
      <c r="AT149" s="10"/>
      <c r="AU149" s="10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3"/>
      <c r="DB149" s="53"/>
      <c r="DC149" s="53"/>
      <c r="DD149" s="53"/>
      <c r="DE149" s="53"/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  <c r="EC149" s="53"/>
      <c r="ED149" s="53"/>
    </row>
    <row r="150" spans="1:134" x14ac:dyDescent="0.25">
      <c r="A150" s="53"/>
      <c r="B150" s="53"/>
      <c r="C150" s="53"/>
      <c r="D150" s="54"/>
      <c r="E150" s="53"/>
      <c r="F150" s="55"/>
      <c r="G150" s="55"/>
      <c r="H150" s="54"/>
      <c r="I150" s="54"/>
      <c r="J150" s="54"/>
      <c r="K150" s="54"/>
      <c r="L150" s="56"/>
      <c r="M150" s="56"/>
      <c r="N150" s="57"/>
      <c r="O150" s="58"/>
      <c r="P150" s="59"/>
      <c r="Q150" s="60"/>
      <c r="R150" s="59"/>
      <c r="S150" s="60"/>
      <c r="T150" s="53"/>
      <c r="AO150" s="10"/>
      <c r="AP150" s="10"/>
      <c r="AQ150" s="10"/>
      <c r="AR150" s="10"/>
      <c r="AS150" s="10"/>
      <c r="AT150" s="10"/>
      <c r="AU150" s="10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  <c r="CO150" s="53"/>
      <c r="CP150" s="53"/>
      <c r="CQ150" s="53"/>
      <c r="CR150" s="53"/>
      <c r="CS150" s="53"/>
      <c r="CT150" s="53"/>
      <c r="CU150" s="53"/>
      <c r="CV150" s="53"/>
      <c r="CW150" s="53"/>
      <c r="CX150" s="53"/>
      <c r="CY150" s="53"/>
      <c r="CZ150" s="53"/>
      <c r="DA150" s="53"/>
      <c r="DB150" s="53"/>
      <c r="DC150" s="53"/>
      <c r="DD150" s="53"/>
      <c r="DE150" s="53"/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  <c r="EC150" s="53"/>
      <c r="ED150" s="53"/>
    </row>
    <row r="151" spans="1:134" x14ac:dyDescent="0.25">
      <c r="A151" s="53"/>
      <c r="B151" s="53"/>
      <c r="C151" s="53"/>
      <c r="D151" s="54"/>
      <c r="E151" s="53"/>
      <c r="F151" s="55"/>
      <c r="G151" s="55"/>
      <c r="H151" s="54"/>
      <c r="I151" s="54"/>
      <c r="J151" s="54"/>
      <c r="K151" s="54"/>
      <c r="L151" s="56"/>
      <c r="M151" s="56"/>
      <c r="N151" s="57"/>
      <c r="O151" s="58"/>
      <c r="P151" s="59"/>
      <c r="Q151" s="60"/>
      <c r="R151" s="59"/>
      <c r="S151" s="60"/>
      <c r="T151" s="53"/>
      <c r="AO151" s="10"/>
      <c r="AP151" s="10"/>
      <c r="AQ151" s="10"/>
      <c r="AR151" s="10"/>
      <c r="AS151" s="10"/>
      <c r="AT151" s="10"/>
      <c r="AU151" s="10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  <c r="EC151" s="53"/>
      <c r="ED151" s="53"/>
    </row>
    <row r="152" spans="1:134" x14ac:dyDescent="0.25">
      <c r="A152" s="53"/>
      <c r="B152" s="53"/>
      <c r="C152" s="53"/>
      <c r="D152" s="54"/>
      <c r="E152" s="53"/>
      <c r="F152" s="55"/>
      <c r="G152" s="55"/>
      <c r="H152" s="54"/>
      <c r="I152" s="54"/>
      <c r="J152" s="54"/>
      <c r="K152" s="54"/>
      <c r="L152" s="56"/>
      <c r="M152" s="56"/>
      <c r="N152" s="57"/>
      <c r="O152" s="58"/>
      <c r="P152" s="59"/>
      <c r="Q152" s="60"/>
      <c r="R152" s="59"/>
      <c r="S152" s="60"/>
      <c r="T152" s="53"/>
      <c r="AO152" s="10"/>
      <c r="AP152" s="10"/>
      <c r="AQ152" s="10"/>
      <c r="AR152" s="10"/>
      <c r="AS152" s="10"/>
      <c r="AT152" s="10"/>
      <c r="AU152" s="10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  <c r="EC152" s="53"/>
      <c r="ED152" s="53"/>
    </row>
    <row r="153" spans="1:134" x14ac:dyDescent="0.25">
      <c r="A153" s="53"/>
      <c r="B153" s="53"/>
      <c r="C153" s="53"/>
      <c r="D153" s="54"/>
      <c r="E153" s="53"/>
      <c r="F153" s="55"/>
      <c r="G153" s="55"/>
      <c r="H153" s="54"/>
      <c r="I153" s="54"/>
      <c r="J153" s="54"/>
      <c r="K153" s="54"/>
      <c r="L153" s="56"/>
      <c r="M153" s="56"/>
      <c r="N153" s="57"/>
      <c r="O153" s="58"/>
      <c r="P153" s="59"/>
      <c r="Q153" s="60"/>
      <c r="R153" s="59"/>
      <c r="S153" s="60"/>
      <c r="T153" s="53"/>
      <c r="AO153" s="10"/>
      <c r="AP153" s="10"/>
      <c r="AQ153" s="10"/>
      <c r="AR153" s="10"/>
      <c r="AS153" s="10"/>
      <c r="AT153" s="10"/>
      <c r="AU153" s="10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  <c r="EC153" s="53"/>
      <c r="ED153" s="53"/>
    </row>
    <row r="154" spans="1:134" x14ac:dyDescent="0.25">
      <c r="A154" s="53"/>
      <c r="B154" s="53"/>
      <c r="C154" s="53"/>
      <c r="D154" s="54"/>
      <c r="E154" s="53"/>
      <c r="F154" s="55"/>
      <c r="G154" s="55"/>
      <c r="H154" s="54"/>
      <c r="I154" s="54"/>
      <c r="J154" s="54"/>
      <c r="K154" s="54"/>
      <c r="L154" s="56"/>
      <c r="M154" s="56"/>
      <c r="N154" s="57"/>
      <c r="O154" s="58"/>
      <c r="P154" s="59"/>
      <c r="Q154" s="60"/>
      <c r="R154" s="59"/>
      <c r="S154" s="60"/>
      <c r="T154" s="53"/>
      <c r="AO154" s="10"/>
      <c r="AP154" s="10"/>
      <c r="AQ154" s="10"/>
      <c r="AR154" s="10"/>
      <c r="AS154" s="10"/>
      <c r="AT154" s="10"/>
      <c r="AU154" s="10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  <c r="EC154" s="53"/>
      <c r="ED154" s="53"/>
    </row>
    <row r="155" spans="1:134" x14ac:dyDescent="0.25">
      <c r="A155" s="53"/>
      <c r="B155" s="53"/>
      <c r="C155" s="53"/>
      <c r="D155" s="54"/>
      <c r="E155" s="53"/>
      <c r="F155" s="55"/>
      <c r="G155" s="55"/>
      <c r="H155" s="54"/>
      <c r="I155" s="54"/>
      <c r="J155" s="54"/>
      <c r="K155" s="54"/>
      <c r="L155" s="56"/>
      <c r="M155" s="56"/>
      <c r="N155" s="57"/>
      <c r="O155" s="58"/>
      <c r="P155" s="59"/>
      <c r="Q155" s="60"/>
      <c r="R155" s="59"/>
      <c r="S155" s="60"/>
      <c r="T155" s="53"/>
      <c r="AO155" s="10"/>
      <c r="AP155" s="10"/>
      <c r="AQ155" s="10"/>
      <c r="AR155" s="10"/>
      <c r="AS155" s="10"/>
      <c r="AT155" s="10"/>
      <c r="AU155" s="10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3"/>
      <c r="DC155" s="53"/>
      <c r="DD155" s="53"/>
      <c r="DE155" s="53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  <c r="EC155" s="53"/>
      <c r="ED155" s="53"/>
    </row>
    <row r="156" spans="1:134" x14ac:dyDescent="0.25">
      <c r="A156" s="53"/>
      <c r="B156" s="53"/>
      <c r="C156" s="53"/>
      <c r="D156" s="54"/>
      <c r="E156" s="53"/>
      <c r="F156" s="55"/>
      <c r="G156" s="55"/>
      <c r="H156" s="54"/>
      <c r="I156" s="54"/>
      <c r="J156" s="54"/>
      <c r="K156" s="54"/>
      <c r="L156" s="56"/>
      <c r="M156" s="56"/>
      <c r="N156" s="57"/>
      <c r="O156" s="58"/>
      <c r="P156" s="59"/>
      <c r="Q156" s="60"/>
      <c r="R156" s="59"/>
      <c r="S156" s="60"/>
      <c r="T156" s="53"/>
      <c r="AO156" s="10"/>
      <c r="AP156" s="10"/>
      <c r="AQ156" s="10"/>
      <c r="AR156" s="10"/>
      <c r="AS156" s="10"/>
      <c r="AT156" s="10"/>
      <c r="AU156" s="10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  <c r="CJ156" s="53"/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  <c r="DB156" s="53"/>
      <c r="DC156" s="53"/>
      <c r="DD156" s="53"/>
      <c r="DE156" s="53"/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  <c r="EC156" s="53"/>
      <c r="ED156" s="53"/>
    </row>
    <row r="157" spans="1:134" x14ac:dyDescent="0.25">
      <c r="A157" s="53"/>
      <c r="B157" s="53"/>
      <c r="C157" s="53"/>
      <c r="D157" s="54"/>
      <c r="E157" s="53"/>
      <c r="F157" s="55"/>
      <c r="G157" s="55"/>
      <c r="H157" s="54"/>
      <c r="I157" s="54"/>
      <c r="J157" s="54"/>
      <c r="K157" s="54"/>
      <c r="L157" s="56"/>
      <c r="M157" s="56"/>
      <c r="N157" s="57"/>
      <c r="O157" s="58"/>
      <c r="P157" s="59"/>
      <c r="Q157" s="60"/>
      <c r="R157" s="59"/>
      <c r="S157" s="60"/>
      <c r="T157" s="53"/>
      <c r="AO157" s="10"/>
      <c r="AP157" s="10"/>
      <c r="AQ157" s="10"/>
      <c r="AR157" s="10"/>
      <c r="AS157" s="10"/>
      <c r="AT157" s="10"/>
      <c r="AU157" s="10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  <c r="EC157" s="53"/>
      <c r="ED157" s="53"/>
    </row>
    <row r="158" spans="1:134" x14ac:dyDescent="0.25">
      <c r="A158" s="53"/>
      <c r="B158" s="53"/>
      <c r="C158" s="53"/>
      <c r="D158" s="54"/>
      <c r="E158" s="53"/>
      <c r="F158" s="55"/>
      <c r="G158" s="55"/>
      <c r="H158" s="54"/>
      <c r="I158" s="54"/>
      <c r="J158" s="54"/>
      <c r="K158" s="54"/>
      <c r="L158" s="56"/>
      <c r="M158" s="56"/>
      <c r="N158" s="57"/>
      <c r="O158" s="58"/>
      <c r="P158" s="59"/>
      <c r="Q158" s="60"/>
      <c r="R158" s="59"/>
      <c r="S158" s="60"/>
      <c r="T158" s="53"/>
      <c r="AO158" s="10"/>
      <c r="AP158" s="10"/>
      <c r="AQ158" s="10"/>
      <c r="AR158" s="10"/>
      <c r="AS158" s="10"/>
      <c r="AT158" s="10"/>
      <c r="AU158" s="10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  <c r="CJ158" s="53"/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  <c r="EC158" s="53"/>
      <c r="ED158" s="53"/>
    </row>
    <row r="159" spans="1:134" x14ac:dyDescent="0.25">
      <c r="A159" s="53"/>
      <c r="B159" s="53"/>
      <c r="C159" s="53"/>
      <c r="D159" s="54"/>
      <c r="E159" s="53"/>
      <c r="F159" s="55"/>
      <c r="G159" s="55"/>
      <c r="H159" s="54"/>
      <c r="I159" s="54"/>
      <c r="J159" s="54"/>
      <c r="K159" s="54"/>
      <c r="L159" s="56"/>
      <c r="M159" s="56"/>
      <c r="N159" s="57"/>
      <c r="O159" s="58"/>
      <c r="P159" s="59"/>
      <c r="Q159" s="60"/>
      <c r="R159" s="59"/>
      <c r="S159" s="60"/>
      <c r="T159" s="53"/>
      <c r="AO159" s="10"/>
      <c r="AP159" s="10"/>
      <c r="AQ159" s="10"/>
      <c r="AR159" s="10"/>
      <c r="AS159" s="10"/>
      <c r="AT159" s="10"/>
      <c r="AU159" s="10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  <c r="EC159" s="53"/>
      <c r="ED159" s="53"/>
    </row>
    <row r="160" spans="1:134" x14ac:dyDescent="0.25">
      <c r="A160" s="53"/>
      <c r="B160" s="53"/>
      <c r="C160" s="53"/>
      <c r="D160" s="54"/>
      <c r="E160" s="53"/>
      <c r="F160" s="55"/>
      <c r="G160" s="55"/>
      <c r="H160" s="54"/>
      <c r="I160" s="54"/>
      <c r="J160" s="54"/>
      <c r="K160" s="54"/>
      <c r="L160" s="56"/>
      <c r="M160" s="56"/>
      <c r="N160" s="57"/>
      <c r="O160" s="58"/>
      <c r="P160" s="59"/>
      <c r="Q160" s="60"/>
      <c r="R160" s="59"/>
      <c r="S160" s="60"/>
      <c r="T160" s="53"/>
      <c r="AO160" s="10"/>
      <c r="AP160" s="10"/>
      <c r="AQ160" s="10"/>
      <c r="AR160" s="10"/>
      <c r="AS160" s="10"/>
      <c r="AT160" s="10"/>
      <c r="AU160" s="10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  <c r="EC160" s="53"/>
      <c r="ED160" s="53"/>
    </row>
    <row r="161" spans="1:134" x14ac:dyDescent="0.25">
      <c r="A161" s="53"/>
      <c r="B161" s="53"/>
      <c r="C161" s="53"/>
      <c r="D161" s="54"/>
      <c r="E161" s="53"/>
      <c r="F161" s="55"/>
      <c r="G161" s="55"/>
      <c r="H161" s="54"/>
      <c r="I161" s="54"/>
      <c r="J161" s="54"/>
      <c r="K161" s="54"/>
      <c r="L161" s="56"/>
      <c r="M161" s="56"/>
      <c r="N161" s="57"/>
      <c r="O161" s="58"/>
      <c r="P161" s="59"/>
      <c r="Q161" s="60"/>
      <c r="R161" s="59"/>
      <c r="S161" s="60"/>
      <c r="T161" s="53"/>
      <c r="AO161" s="10"/>
      <c r="AP161" s="10"/>
      <c r="AQ161" s="10"/>
      <c r="AR161" s="10"/>
      <c r="AS161" s="10"/>
      <c r="AT161" s="10"/>
      <c r="AU161" s="10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  <c r="DB161" s="53"/>
      <c r="DC161" s="53"/>
      <c r="DD161" s="53"/>
      <c r="DE161" s="53"/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  <c r="EC161" s="53"/>
      <c r="ED161" s="53"/>
    </row>
    <row r="162" spans="1:134" x14ac:dyDescent="0.25">
      <c r="A162" s="53"/>
      <c r="B162" s="53"/>
      <c r="C162" s="53"/>
      <c r="D162" s="54"/>
      <c r="E162" s="53"/>
      <c r="F162" s="55"/>
      <c r="G162" s="55"/>
      <c r="H162" s="54"/>
      <c r="I162" s="54"/>
      <c r="J162" s="54"/>
      <c r="K162" s="54"/>
      <c r="L162" s="56"/>
      <c r="M162" s="56"/>
      <c r="N162" s="57"/>
      <c r="O162" s="58"/>
      <c r="P162" s="59"/>
      <c r="Q162" s="60"/>
      <c r="R162" s="59"/>
      <c r="S162" s="60"/>
      <c r="T162" s="53"/>
      <c r="AO162" s="10"/>
      <c r="AP162" s="10"/>
      <c r="AQ162" s="10"/>
      <c r="AR162" s="10"/>
      <c r="AS162" s="10"/>
      <c r="AT162" s="10"/>
      <c r="AU162" s="10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  <c r="CI162" s="53"/>
      <c r="CJ162" s="53"/>
      <c r="CK162" s="53"/>
      <c r="CL162" s="53"/>
      <c r="CM162" s="53"/>
      <c r="CN162" s="53"/>
      <c r="CO162" s="53"/>
      <c r="CP162" s="53"/>
      <c r="CQ162" s="53"/>
      <c r="CR162" s="53"/>
      <c r="CS162" s="53"/>
      <c r="CT162" s="53"/>
      <c r="CU162" s="53"/>
      <c r="CV162" s="53"/>
      <c r="CW162" s="53"/>
      <c r="CX162" s="53"/>
      <c r="CY162" s="53"/>
      <c r="CZ162" s="53"/>
      <c r="DA162" s="53"/>
      <c r="DB162" s="53"/>
      <c r="DC162" s="53"/>
      <c r="DD162" s="53"/>
      <c r="DE162" s="53"/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  <c r="EC162" s="53"/>
      <c r="ED162" s="53"/>
    </row>
    <row r="163" spans="1:134" x14ac:dyDescent="0.25">
      <c r="A163" s="53"/>
      <c r="B163" s="53"/>
      <c r="C163" s="53"/>
      <c r="D163" s="54"/>
      <c r="E163" s="53"/>
      <c r="F163" s="55"/>
      <c r="G163" s="55"/>
      <c r="H163" s="54"/>
      <c r="I163" s="54"/>
      <c r="J163" s="54"/>
      <c r="K163" s="54"/>
      <c r="L163" s="56"/>
      <c r="M163" s="56"/>
      <c r="N163" s="57"/>
      <c r="O163" s="58"/>
      <c r="P163" s="59"/>
      <c r="Q163" s="60"/>
      <c r="R163" s="59"/>
      <c r="S163" s="60"/>
      <c r="T163" s="53"/>
      <c r="AO163" s="10"/>
      <c r="AP163" s="10"/>
      <c r="AQ163" s="10"/>
      <c r="AR163" s="10"/>
      <c r="AS163" s="10"/>
      <c r="AT163" s="10"/>
      <c r="AU163" s="10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/>
      <c r="CV163" s="53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  <c r="EC163" s="53"/>
      <c r="ED163" s="53"/>
    </row>
    <row r="164" spans="1:134" x14ac:dyDescent="0.25">
      <c r="A164" s="53"/>
      <c r="B164" s="53"/>
      <c r="C164" s="53"/>
      <c r="D164" s="54"/>
      <c r="E164" s="53"/>
      <c r="F164" s="55"/>
      <c r="G164" s="55"/>
      <c r="H164" s="54"/>
      <c r="I164" s="54"/>
      <c r="J164" s="54"/>
      <c r="K164" s="54"/>
      <c r="L164" s="56"/>
      <c r="M164" s="56"/>
      <c r="N164" s="57"/>
      <c r="O164" s="58"/>
      <c r="P164" s="59"/>
      <c r="Q164" s="60"/>
      <c r="R164" s="59"/>
      <c r="S164" s="60"/>
      <c r="T164" s="53"/>
      <c r="AO164" s="10"/>
      <c r="AP164" s="10"/>
      <c r="AQ164" s="10"/>
      <c r="AR164" s="10"/>
      <c r="AS164" s="10"/>
      <c r="AT164" s="10"/>
      <c r="AU164" s="10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  <c r="CJ164" s="53"/>
      <c r="CK164" s="53"/>
      <c r="CL164" s="53"/>
      <c r="CM164" s="53"/>
      <c r="CN164" s="53"/>
      <c r="CO164" s="53"/>
      <c r="CP164" s="53"/>
      <c r="CQ164" s="53"/>
      <c r="CR164" s="53"/>
      <c r="CS164" s="53"/>
      <c r="CT164" s="53"/>
      <c r="CU164" s="53"/>
      <c r="CV164" s="53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  <c r="EC164" s="53"/>
      <c r="ED164" s="53"/>
    </row>
    <row r="165" spans="1:134" x14ac:dyDescent="0.25">
      <c r="A165" s="53"/>
      <c r="B165" s="53"/>
      <c r="C165" s="53"/>
      <c r="D165" s="54"/>
      <c r="E165" s="53"/>
      <c r="F165" s="55"/>
      <c r="G165" s="55"/>
      <c r="H165" s="54"/>
      <c r="I165" s="54"/>
      <c r="J165" s="54"/>
      <c r="K165" s="54"/>
      <c r="L165" s="56"/>
      <c r="M165" s="56"/>
      <c r="N165" s="57"/>
      <c r="O165" s="58"/>
      <c r="P165" s="59"/>
      <c r="Q165" s="60"/>
      <c r="R165" s="59"/>
      <c r="S165" s="60"/>
      <c r="T165" s="53"/>
      <c r="AO165" s="10"/>
      <c r="AP165" s="10"/>
      <c r="AQ165" s="10"/>
      <c r="AR165" s="10"/>
      <c r="AS165" s="10"/>
      <c r="AT165" s="10"/>
      <c r="AU165" s="10"/>
      <c r="AV165" s="10"/>
    </row>
    <row r="166" spans="1:134" x14ac:dyDescent="0.25">
      <c r="A166" s="53"/>
      <c r="B166" s="53"/>
      <c r="C166" s="53"/>
      <c r="D166" s="54"/>
      <c r="E166" s="53"/>
      <c r="F166" s="55"/>
      <c r="G166" s="55"/>
      <c r="H166" s="54"/>
      <c r="I166" s="54"/>
      <c r="J166" s="54"/>
      <c r="K166" s="54"/>
      <c r="L166" s="56"/>
      <c r="M166" s="56"/>
      <c r="N166" s="57"/>
      <c r="O166" s="58"/>
      <c r="P166" s="59"/>
      <c r="Q166" s="60"/>
      <c r="R166" s="59"/>
      <c r="S166" s="60"/>
      <c r="T166" s="53"/>
      <c r="AO166" s="10"/>
      <c r="AP166" s="10"/>
      <c r="AQ166" s="10"/>
      <c r="AR166" s="10"/>
      <c r="AS166" s="10"/>
      <c r="AT166" s="10"/>
      <c r="AU166" s="10"/>
      <c r="AV166" s="10"/>
    </row>
    <row r="167" spans="1:134" x14ac:dyDescent="0.25">
      <c r="AO167" s="10"/>
      <c r="AP167" s="10"/>
      <c r="AQ167" s="10"/>
      <c r="AR167" s="10"/>
      <c r="AS167" s="10"/>
      <c r="AT167" s="10"/>
      <c r="AU167" s="10"/>
      <c r="AV167" s="10"/>
    </row>
    <row r="168" spans="1:134" x14ac:dyDescent="0.25">
      <c r="AO168" s="10"/>
      <c r="AP168" s="10"/>
      <c r="AQ168" s="10"/>
      <c r="AR168" s="10"/>
      <c r="AS168" s="10"/>
      <c r="AT168" s="10"/>
      <c r="AU168" s="10"/>
      <c r="AV168" s="10"/>
    </row>
  </sheetData>
  <sheetProtection algorithmName="SHA-512" hashValue="VOfcvF99QfqdhcLIm3C6rBGFLGG3wk4R2SA1Owv192b9yhSlxKzx36c8KIBvoWyzEMqGRlBD1xnDh0c7tNPCDA==" saltValue="Iyi5YWcFlsfMYxgzczz4nQ==" spinCount="100000" sheet="1" deleteRows="0" selectLockedCells="1"/>
  <mergeCells count="6">
    <mergeCell ref="B4:D4"/>
    <mergeCell ref="B3:D3"/>
    <mergeCell ref="B5:D5"/>
    <mergeCell ref="B6:D6"/>
    <mergeCell ref="O34:S34"/>
    <mergeCell ref="B7:D7"/>
  </mergeCells>
  <conditionalFormatting sqref="C10:C31">
    <cfRule type="expression" dxfId="3" priority="1">
      <formula>AND($H10=1,$C10="")</formula>
    </cfRule>
  </conditionalFormatting>
  <conditionalFormatting sqref="I10:I31">
    <cfRule type="expression" dxfId="2" priority="4">
      <formula>$I10&gt;$H10</formula>
    </cfRule>
  </conditionalFormatting>
  <conditionalFormatting sqref="J10:J31">
    <cfRule type="expression" dxfId="1" priority="2">
      <formula>$J10&gt;$H10</formula>
    </cfRule>
  </conditionalFormatting>
  <conditionalFormatting sqref="K10:K31">
    <cfRule type="expression" dxfId="0" priority="3">
      <formula>$K10&gt;$H10</formula>
    </cfRule>
  </conditionalFormatting>
  <pageMargins left="0.25" right="0.25" top="0.75" bottom="0.75" header="0.3" footer="0.3"/>
  <pageSetup paperSize="9" scale="48" orientation="landscape" horizontalDpi="30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40205A-0FEA-4B81-998A-4831BDD4EEDD}">
          <x14:formula1>
            <xm:f>'VMA-Sätze'!$A$4:$A$228</xm:f>
          </x14:formula1>
          <xm:sqref>E10:E31</xm:sqref>
        </x14:dataValidation>
        <x14:dataValidation type="list" showInputMessage="1" showErrorMessage="1" xr:uid="{5A65FD02-D40E-4EE9-87D7-3C919E406234}">
          <x14:formula1>
            <xm:f>'VMA-Sätze'!$K$1:$K$3</xm:f>
          </x14:formula1>
          <xm:sqref>G10:G31 C10:C31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48AC-2153-48AC-9E43-5E30683DAD7D}">
  <dimension ref="A1:K789"/>
  <sheetViews>
    <sheetView workbookViewId="0">
      <selection activeCell="F15" sqref="F15"/>
    </sheetView>
  </sheetViews>
  <sheetFormatPr baseColWidth="10" defaultRowHeight="15" x14ac:dyDescent="0.25"/>
  <cols>
    <col min="1" max="1" width="27.28515625" bestFit="1" customWidth="1"/>
    <col min="2" max="4" width="26.85546875" customWidth="1"/>
  </cols>
  <sheetData>
    <row r="1" spans="1:11" ht="51.75" x14ac:dyDescent="0.25">
      <c r="A1" s="1" t="s">
        <v>2</v>
      </c>
      <c r="B1" s="2" t="s">
        <v>59</v>
      </c>
      <c r="C1" s="2" t="s">
        <v>60</v>
      </c>
      <c r="D1" s="2" t="s">
        <v>61</v>
      </c>
    </row>
    <row r="2" spans="1:11" x14ac:dyDescent="0.25">
      <c r="A2" s="3" t="s">
        <v>3</v>
      </c>
      <c r="B2" s="4"/>
      <c r="C2" s="4"/>
      <c r="D2" s="4"/>
      <c r="J2" t="s">
        <v>236</v>
      </c>
      <c r="K2" t="s">
        <v>236</v>
      </c>
    </row>
    <row r="3" spans="1:11" x14ac:dyDescent="0.25">
      <c r="A3" s="6"/>
      <c r="B3" s="5"/>
      <c r="C3" s="5"/>
      <c r="D3" s="5"/>
      <c r="K3" t="s">
        <v>241</v>
      </c>
    </row>
    <row r="4" spans="1:11" x14ac:dyDescent="0.25">
      <c r="A4" s="7" t="s">
        <v>4</v>
      </c>
      <c r="B4" s="8">
        <v>0</v>
      </c>
      <c r="C4" s="8">
        <v>0</v>
      </c>
      <c r="D4" s="8"/>
    </row>
    <row r="5" spans="1:11" x14ac:dyDescent="0.25">
      <c r="A5" s="17" t="s">
        <v>9</v>
      </c>
      <c r="B5" s="18">
        <v>28</v>
      </c>
      <c r="C5" s="18">
        <v>14</v>
      </c>
      <c r="D5" s="18">
        <v>20</v>
      </c>
    </row>
    <row r="6" spans="1:11" x14ac:dyDescent="0.25">
      <c r="A6" s="9" t="s">
        <v>62</v>
      </c>
      <c r="B6" s="8">
        <v>50</v>
      </c>
      <c r="C6" s="8">
        <v>33</v>
      </c>
      <c r="D6" s="8">
        <v>112</v>
      </c>
    </row>
    <row r="7" spans="1:11" x14ac:dyDescent="0.25">
      <c r="A7" s="9" t="s">
        <v>63</v>
      </c>
      <c r="B7" s="8">
        <v>44</v>
      </c>
      <c r="C7" s="8">
        <v>29</v>
      </c>
      <c r="D7" s="8">
        <v>159</v>
      </c>
    </row>
    <row r="8" spans="1:11" x14ac:dyDescent="0.25">
      <c r="A8" s="9" t="s">
        <v>64</v>
      </c>
      <c r="B8" s="8">
        <v>42</v>
      </c>
      <c r="C8" s="8">
        <v>28</v>
      </c>
      <c r="D8" s="8">
        <v>166</v>
      </c>
    </row>
    <row r="9" spans="1:11" x14ac:dyDescent="0.25">
      <c r="A9" s="9" t="s">
        <v>65</v>
      </c>
      <c r="B9" s="8">
        <v>33</v>
      </c>
      <c r="C9" s="8">
        <v>22</v>
      </c>
      <c r="D9" s="8">
        <v>116</v>
      </c>
    </row>
    <row r="10" spans="1:11" x14ac:dyDescent="0.25">
      <c r="A10" s="7" t="s">
        <v>66</v>
      </c>
      <c r="B10" s="8">
        <v>47</v>
      </c>
      <c r="C10" s="8">
        <v>32</v>
      </c>
      <c r="D10" s="8">
        <v>120</v>
      </c>
    </row>
    <row r="11" spans="1:11" x14ac:dyDescent="0.25">
      <c r="A11" s="9" t="s">
        <v>67</v>
      </c>
      <c r="B11" s="8">
        <v>45</v>
      </c>
      <c r="C11" s="8">
        <v>30</v>
      </c>
      <c r="D11" s="8">
        <v>135</v>
      </c>
    </row>
    <row r="12" spans="1:11" x14ac:dyDescent="0.25">
      <c r="A12" s="9" t="s">
        <v>68</v>
      </c>
      <c r="B12" s="8">
        <v>40</v>
      </c>
      <c r="C12" s="8">
        <v>27</v>
      </c>
      <c r="D12" s="8">
        <v>368</v>
      </c>
    </row>
    <row r="13" spans="1:11" x14ac:dyDescent="0.25">
      <c r="A13" s="9" t="s">
        <v>5</v>
      </c>
      <c r="B13" s="8">
        <v>42</v>
      </c>
      <c r="C13" s="8">
        <v>28</v>
      </c>
      <c r="D13" s="8">
        <v>119</v>
      </c>
    </row>
    <row r="14" spans="1:11" x14ac:dyDescent="0.25">
      <c r="A14" s="9" t="s">
        <v>69</v>
      </c>
      <c r="B14" s="8">
        <v>29</v>
      </c>
      <c r="C14" s="8">
        <v>20</v>
      </c>
      <c r="D14" s="8">
        <v>107</v>
      </c>
    </row>
    <row r="15" spans="1:11" x14ac:dyDescent="0.25">
      <c r="A15" s="7" t="s">
        <v>70</v>
      </c>
      <c r="B15" s="8">
        <v>44</v>
      </c>
      <c r="C15" s="8">
        <v>29</v>
      </c>
      <c r="D15" s="8">
        <v>88</v>
      </c>
    </row>
    <row r="16" spans="1:11" x14ac:dyDescent="0.25">
      <c r="A16" s="7" t="s">
        <v>71</v>
      </c>
      <c r="B16" s="8">
        <v>74</v>
      </c>
      <c r="C16" s="8">
        <v>49</v>
      </c>
      <c r="D16" s="8">
        <v>186</v>
      </c>
    </row>
    <row r="17" spans="1:4" x14ac:dyDescent="0.25">
      <c r="A17" s="7" t="s">
        <v>72</v>
      </c>
      <c r="B17" s="8">
        <v>57</v>
      </c>
      <c r="C17" s="8">
        <v>38</v>
      </c>
      <c r="D17" s="8">
        <v>173</v>
      </c>
    </row>
    <row r="18" spans="1:4" x14ac:dyDescent="0.25">
      <c r="A18" s="7" t="s">
        <v>73</v>
      </c>
      <c r="B18" s="8">
        <v>57</v>
      </c>
      <c r="C18" s="8">
        <v>38</v>
      </c>
      <c r="D18" s="8">
        <v>173</v>
      </c>
    </row>
    <row r="19" spans="1:4" x14ac:dyDescent="0.25">
      <c r="A19" s="7" t="s">
        <v>74</v>
      </c>
      <c r="B19" s="8">
        <v>48</v>
      </c>
      <c r="C19" s="8">
        <v>32</v>
      </c>
      <c r="D19" s="8">
        <v>153</v>
      </c>
    </row>
    <row r="20" spans="1:4" x14ac:dyDescent="0.25">
      <c r="A20" s="7" t="s">
        <v>75</v>
      </c>
      <c r="B20" s="8">
        <v>46</v>
      </c>
      <c r="C20" s="8">
        <v>31</v>
      </c>
      <c r="D20" s="8">
        <v>189</v>
      </c>
    </row>
    <row r="21" spans="1:4" x14ac:dyDescent="0.25">
      <c r="A21" s="7" t="s">
        <v>76</v>
      </c>
      <c r="B21" s="8">
        <v>54</v>
      </c>
      <c r="C21" s="8">
        <v>36</v>
      </c>
      <c r="D21" s="8">
        <v>206</v>
      </c>
    </row>
    <row r="22" spans="1:4" x14ac:dyDescent="0.25">
      <c r="A22" s="7" t="s">
        <v>6</v>
      </c>
      <c r="B22" s="8">
        <v>59</v>
      </c>
      <c r="C22" s="8">
        <v>40</v>
      </c>
      <c r="D22" s="8">
        <v>141</v>
      </c>
    </row>
    <row r="23" spans="1:4" x14ac:dyDescent="0.25">
      <c r="A23" s="9" t="s">
        <v>77</v>
      </c>
      <c r="B23" s="8">
        <v>40</v>
      </c>
      <c r="C23" s="8">
        <v>27</v>
      </c>
      <c r="D23" s="8">
        <v>168</v>
      </c>
    </row>
    <row r="24" spans="1:4" x14ac:dyDescent="0.25">
      <c r="A24" s="7" t="s">
        <v>251</v>
      </c>
      <c r="B24" s="8">
        <v>27</v>
      </c>
      <c r="C24" s="8">
        <v>18</v>
      </c>
      <c r="D24" s="8">
        <v>176</v>
      </c>
    </row>
    <row r="25" spans="1:4" x14ac:dyDescent="0.25">
      <c r="A25" s="7" t="s">
        <v>78</v>
      </c>
      <c r="B25" s="8">
        <v>46</v>
      </c>
      <c r="C25" s="8">
        <v>31</v>
      </c>
      <c r="D25" s="8">
        <v>108</v>
      </c>
    </row>
    <row r="26" spans="1:4" x14ac:dyDescent="0.25">
      <c r="A26" s="7" t="s">
        <v>79</v>
      </c>
      <c r="B26" s="8">
        <v>32</v>
      </c>
      <c r="C26" s="8">
        <v>21</v>
      </c>
      <c r="D26" s="8">
        <v>109</v>
      </c>
    </row>
    <row r="27" spans="1:4" x14ac:dyDescent="0.25">
      <c r="A27" s="7" t="s">
        <v>80</v>
      </c>
      <c r="B27" s="8">
        <v>40</v>
      </c>
      <c r="C27" s="8">
        <v>27</v>
      </c>
      <c r="D27" s="8">
        <v>105</v>
      </c>
    </row>
    <row r="28" spans="1:4" x14ac:dyDescent="0.25">
      <c r="A28" s="7" t="s">
        <v>81</v>
      </c>
      <c r="B28" s="8">
        <v>51</v>
      </c>
      <c r="C28" s="8">
        <v>34</v>
      </c>
      <c r="D28" s="8">
        <v>88</v>
      </c>
    </row>
    <row r="29" spans="1:4" x14ac:dyDescent="0.25">
      <c r="A29" s="7" t="s">
        <v>82</v>
      </c>
      <c r="B29" s="8">
        <v>69</v>
      </c>
      <c r="C29" s="8">
        <v>46</v>
      </c>
      <c r="D29" s="8">
        <v>140</v>
      </c>
    </row>
    <row r="30" spans="1:4" x14ac:dyDescent="0.25">
      <c r="A30" s="7" t="s">
        <v>83</v>
      </c>
      <c r="B30" s="8">
        <v>46</v>
      </c>
      <c r="C30" s="8">
        <v>31</v>
      </c>
      <c r="D30" s="8">
        <v>151</v>
      </c>
    </row>
    <row r="31" spans="1:4" x14ac:dyDescent="0.25">
      <c r="A31" s="7" t="s">
        <v>84</v>
      </c>
      <c r="B31" s="8">
        <v>46</v>
      </c>
      <c r="C31" s="8">
        <v>31</v>
      </c>
      <c r="D31" s="8">
        <v>88</v>
      </c>
    </row>
    <row r="32" spans="1:4" x14ac:dyDescent="0.25">
      <c r="A32" s="7" t="s">
        <v>85</v>
      </c>
      <c r="B32" s="8">
        <v>45</v>
      </c>
      <c r="C32" s="8">
        <v>30</v>
      </c>
      <c r="D32" s="8">
        <v>110</v>
      </c>
    </row>
    <row r="33" spans="1:4" x14ac:dyDescent="0.25">
      <c r="A33" s="7" t="s">
        <v>7</v>
      </c>
      <c r="B33" s="8">
        <v>38</v>
      </c>
      <c r="C33" s="8">
        <v>25</v>
      </c>
      <c r="D33" s="8">
        <v>109</v>
      </c>
    </row>
    <row r="34" spans="1:4" x14ac:dyDescent="0.25">
      <c r="A34" s="7" t="s">
        <v>86</v>
      </c>
      <c r="B34" s="8">
        <v>39</v>
      </c>
      <c r="C34" s="8">
        <v>26</v>
      </c>
      <c r="D34" s="8">
        <v>230</v>
      </c>
    </row>
    <row r="35" spans="1:4" x14ac:dyDescent="0.25">
      <c r="A35" s="9" t="s">
        <v>87</v>
      </c>
      <c r="B35" s="8">
        <v>58</v>
      </c>
      <c r="C35" s="8">
        <v>39</v>
      </c>
      <c r="D35" s="8">
        <v>102</v>
      </c>
    </row>
    <row r="36" spans="1:4" x14ac:dyDescent="0.25">
      <c r="A36" s="9" t="s">
        <v>88</v>
      </c>
      <c r="B36" s="8">
        <v>44</v>
      </c>
      <c r="C36" s="8">
        <v>29</v>
      </c>
      <c r="D36" s="8">
        <v>154</v>
      </c>
    </row>
    <row r="37" spans="1:4" x14ac:dyDescent="0.25">
      <c r="A37" s="9" t="s">
        <v>89</v>
      </c>
      <c r="B37" s="8">
        <v>83</v>
      </c>
      <c r="C37" s="8">
        <v>56</v>
      </c>
      <c r="D37" s="8">
        <v>209</v>
      </c>
    </row>
    <row r="38" spans="1:4" x14ac:dyDescent="0.25">
      <c r="A38" s="9" t="s">
        <v>90</v>
      </c>
      <c r="B38" s="8">
        <v>57</v>
      </c>
      <c r="C38" s="8">
        <v>38</v>
      </c>
      <c r="D38" s="8">
        <v>184</v>
      </c>
    </row>
    <row r="39" spans="1:4" x14ac:dyDescent="0.25">
      <c r="A39" s="9" t="s">
        <v>91</v>
      </c>
      <c r="B39" s="8">
        <v>48</v>
      </c>
      <c r="C39" s="8">
        <v>32</v>
      </c>
      <c r="D39" s="8">
        <v>142</v>
      </c>
    </row>
    <row r="40" spans="1:4" x14ac:dyDescent="0.25">
      <c r="A40" s="9" t="s">
        <v>92</v>
      </c>
      <c r="B40" s="8">
        <v>48</v>
      </c>
      <c r="C40" s="8">
        <v>32</v>
      </c>
      <c r="D40" s="8">
        <v>142</v>
      </c>
    </row>
    <row r="41" spans="1:4" x14ac:dyDescent="0.25">
      <c r="A41" s="7" t="s">
        <v>93</v>
      </c>
      <c r="B41" s="8">
        <v>60</v>
      </c>
      <c r="C41" s="8">
        <v>40</v>
      </c>
      <c r="D41" s="8">
        <v>127</v>
      </c>
    </row>
    <row r="42" spans="1:4" x14ac:dyDescent="0.25">
      <c r="A42" s="7" t="s">
        <v>94</v>
      </c>
      <c r="B42" s="8">
        <v>60</v>
      </c>
      <c r="C42" s="8">
        <v>40</v>
      </c>
      <c r="D42" s="8">
        <v>171</v>
      </c>
    </row>
    <row r="43" spans="1:4" x14ac:dyDescent="0.25">
      <c r="A43" s="7" t="s">
        <v>8</v>
      </c>
      <c r="B43" s="8">
        <v>75</v>
      </c>
      <c r="C43" s="8">
        <v>50</v>
      </c>
      <c r="D43" s="8">
        <v>183</v>
      </c>
    </row>
    <row r="44" spans="1:4" x14ac:dyDescent="0.25">
      <c r="A44" s="7" t="s">
        <v>95</v>
      </c>
      <c r="B44" s="8">
        <v>50</v>
      </c>
      <c r="C44" s="8">
        <v>33</v>
      </c>
      <c r="D44" s="8">
        <v>167</v>
      </c>
    </row>
    <row r="45" spans="1:4" x14ac:dyDescent="0.25">
      <c r="A45" s="9" t="s">
        <v>96</v>
      </c>
      <c r="B45" s="8">
        <v>77</v>
      </c>
      <c r="C45" s="8">
        <v>52</v>
      </c>
      <c r="D45" s="8">
        <v>255</v>
      </c>
    </row>
    <row r="46" spans="1:4" x14ac:dyDescent="0.25">
      <c r="A46" s="9" t="s">
        <v>97</v>
      </c>
      <c r="B46" s="8">
        <v>27</v>
      </c>
      <c r="C46" s="8">
        <v>18</v>
      </c>
      <c r="D46" s="8">
        <v>103</v>
      </c>
    </row>
    <row r="47" spans="1:4" x14ac:dyDescent="0.25">
      <c r="A47" s="9" t="s">
        <v>98</v>
      </c>
      <c r="B47" s="8">
        <v>65</v>
      </c>
      <c r="C47" s="8">
        <v>44</v>
      </c>
      <c r="D47" s="8">
        <v>161</v>
      </c>
    </row>
    <row r="48" spans="1:4" x14ac:dyDescent="0.25">
      <c r="A48" s="9" t="s">
        <v>99</v>
      </c>
      <c r="B48" s="8">
        <v>46</v>
      </c>
      <c r="C48" s="8">
        <v>31</v>
      </c>
      <c r="D48" s="8">
        <v>78</v>
      </c>
    </row>
    <row r="49" spans="1:4" x14ac:dyDescent="0.25">
      <c r="A49" s="9" t="s">
        <v>10</v>
      </c>
      <c r="B49" s="8">
        <v>39</v>
      </c>
      <c r="C49" s="8">
        <v>26</v>
      </c>
      <c r="D49" s="8">
        <v>125</v>
      </c>
    </row>
    <row r="50" spans="1:4" x14ac:dyDescent="0.25">
      <c r="A50" s="9" t="s">
        <v>100</v>
      </c>
      <c r="B50" s="8">
        <v>32</v>
      </c>
      <c r="C50" s="8">
        <v>21</v>
      </c>
      <c r="D50" s="8">
        <v>183</v>
      </c>
    </row>
    <row r="51" spans="1:4" x14ac:dyDescent="0.25">
      <c r="A51" s="7" t="s">
        <v>11</v>
      </c>
      <c r="B51" s="8">
        <v>54</v>
      </c>
      <c r="C51" s="8">
        <v>36</v>
      </c>
      <c r="D51" s="8">
        <v>171</v>
      </c>
    </row>
    <row r="52" spans="1:4" x14ac:dyDescent="0.25">
      <c r="A52" s="7" t="s">
        <v>264</v>
      </c>
      <c r="B52" s="8">
        <v>58</v>
      </c>
      <c r="C52" s="8">
        <v>39</v>
      </c>
      <c r="D52" s="8">
        <v>159</v>
      </c>
    </row>
    <row r="53" spans="1:4" x14ac:dyDescent="0.25">
      <c r="A53" s="7" t="s">
        <v>101</v>
      </c>
      <c r="B53" s="8">
        <v>53</v>
      </c>
      <c r="C53" s="8">
        <v>36</v>
      </c>
      <c r="D53" s="8">
        <v>105</v>
      </c>
    </row>
    <row r="54" spans="1:4" x14ac:dyDescent="0.25">
      <c r="A54" s="7" t="s">
        <v>102</v>
      </c>
      <c r="B54" s="8">
        <v>64</v>
      </c>
      <c r="C54" s="8">
        <v>43</v>
      </c>
      <c r="D54" s="8">
        <v>263</v>
      </c>
    </row>
    <row r="55" spans="1:4" x14ac:dyDescent="0.25">
      <c r="A55" s="7" t="s">
        <v>103</v>
      </c>
      <c r="B55" s="8">
        <v>40</v>
      </c>
      <c r="C55" s="8">
        <v>27</v>
      </c>
      <c r="D55" s="8">
        <v>161</v>
      </c>
    </row>
    <row r="56" spans="1:4" x14ac:dyDescent="0.25">
      <c r="A56" s="9" t="s">
        <v>104</v>
      </c>
      <c r="B56" s="8">
        <v>45</v>
      </c>
      <c r="C56" s="8">
        <v>30</v>
      </c>
      <c r="D56" s="8">
        <v>87</v>
      </c>
    </row>
    <row r="57" spans="1:4" x14ac:dyDescent="0.25">
      <c r="A57" s="9" t="s">
        <v>105</v>
      </c>
      <c r="B57" s="8">
        <v>46</v>
      </c>
      <c r="C57" s="8">
        <v>31</v>
      </c>
      <c r="D57" s="8">
        <v>203</v>
      </c>
    </row>
    <row r="58" spans="1:4" x14ac:dyDescent="0.25">
      <c r="A58" s="9" t="s">
        <v>106</v>
      </c>
      <c r="B58" s="8">
        <v>40</v>
      </c>
      <c r="C58" s="8">
        <v>27</v>
      </c>
      <c r="D58" s="8">
        <v>139</v>
      </c>
    </row>
    <row r="59" spans="1:4" x14ac:dyDescent="0.25">
      <c r="A59" s="9" t="s">
        <v>265</v>
      </c>
      <c r="B59" s="8">
        <v>36</v>
      </c>
      <c r="C59" s="8">
        <v>24</v>
      </c>
      <c r="D59" s="8">
        <v>150</v>
      </c>
    </row>
    <row r="60" spans="1:4" x14ac:dyDescent="0.25">
      <c r="A60" s="9" t="s">
        <v>107</v>
      </c>
      <c r="B60" s="8">
        <v>46</v>
      </c>
      <c r="C60" s="8">
        <v>31</v>
      </c>
      <c r="D60" s="8">
        <v>124</v>
      </c>
    </row>
    <row r="61" spans="1:4" x14ac:dyDescent="0.25">
      <c r="A61" s="7" t="s">
        <v>108</v>
      </c>
      <c r="B61" s="8">
        <v>59</v>
      </c>
      <c r="C61" s="8">
        <v>40</v>
      </c>
      <c r="D61" s="8">
        <v>140</v>
      </c>
    </row>
    <row r="62" spans="1:4" x14ac:dyDescent="0.25">
      <c r="A62" s="9" t="s">
        <v>109</v>
      </c>
      <c r="B62" s="8">
        <v>32</v>
      </c>
      <c r="C62" s="8">
        <v>21</v>
      </c>
      <c r="D62" s="8">
        <v>113</v>
      </c>
    </row>
    <row r="63" spans="1:4" x14ac:dyDescent="0.25">
      <c r="A63" s="7" t="s">
        <v>110</v>
      </c>
      <c r="B63" s="8">
        <v>57</v>
      </c>
      <c r="C63" s="8">
        <v>38</v>
      </c>
      <c r="D63" s="8">
        <v>198</v>
      </c>
    </row>
    <row r="64" spans="1:4" x14ac:dyDescent="0.25">
      <c r="A64" s="7" t="s">
        <v>252</v>
      </c>
      <c r="B64" s="8">
        <v>42</v>
      </c>
      <c r="C64" s="8">
        <v>28</v>
      </c>
      <c r="D64" s="8">
        <v>155</v>
      </c>
    </row>
    <row r="65" spans="1:4" x14ac:dyDescent="0.25">
      <c r="A65" s="7" t="s">
        <v>111</v>
      </c>
      <c r="B65" s="8">
        <v>22</v>
      </c>
      <c r="C65" s="8">
        <v>15</v>
      </c>
      <c r="D65" s="8">
        <v>80</v>
      </c>
    </row>
    <row r="66" spans="1:4" x14ac:dyDescent="0.25">
      <c r="A66" s="7" t="s">
        <v>112</v>
      </c>
      <c r="B66" s="8">
        <v>32</v>
      </c>
      <c r="C66" s="8">
        <v>21</v>
      </c>
      <c r="D66" s="8">
        <v>167</v>
      </c>
    </row>
    <row r="67" spans="1:4" x14ac:dyDescent="0.25">
      <c r="A67" s="7" t="s">
        <v>113</v>
      </c>
      <c r="B67" s="8">
        <v>53</v>
      </c>
      <c r="C67" s="8">
        <v>36</v>
      </c>
      <c r="D67" s="8">
        <v>218</v>
      </c>
    </row>
    <row r="68" spans="1:4" x14ac:dyDescent="0.25">
      <c r="A68" s="7" t="s">
        <v>114</v>
      </c>
      <c r="B68" s="8">
        <v>46</v>
      </c>
      <c r="C68" s="8">
        <v>31</v>
      </c>
      <c r="D68" s="8">
        <v>211</v>
      </c>
    </row>
    <row r="69" spans="1:4" x14ac:dyDescent="0.25">
      <c r="A69" s="7" t="s">
        <v>115</v>
      </c>
      <c r="B69" s="8">
        <v>22</v>
      </c>
      <c r="C69" s="8">
        <v>15</v>
      </c>
      <c r="D69" s="8">
        <v>80</v>
      </c>
    </row>
    <row r="70" spans="1:4" x14ac:dyDescent="0.25">
      <c r="A70" s="7" t="s">
        <v>116</v>
      </c>
      <c r="B70" s="8">
        <v>45</v>
      </c>
      <c r="C70" s="8">
        <v>30</v>
      </c>
      <c r="D70" s="8">
        <v>179</v>
      </c>
    </row>
    <row r="71" spans="1:4" x14ac:dyDescent="0.25">
      <c r="A71" s="7" t="s">
        <v>12</v>
      </c>
      <c r="B71" s="8">
        <v>33</v>
      </c>
      <c r="C71" s="8">
        <v>22</v>
      </c>
      <c r="D71" s="8">
        <v>196</v>
      </c>
    </row>
    <row r="72" spans="1:4" x14ac:dyDescent="0.25">
      <c r="A72" s="7" t="s">
        <v>117</v>
      </c>
      <c r="B72" s="8">
        <v>64</v>
      </c>
      <c r="C72" s="8">
        <v>43</v>
      </c>
      <c r="D72" s="8">
        <v>164</v>
      </c>
    </row>
    <row r="73" spans="1:4" x14ac:dyDescent="0.25">
      <c r="A73" s="7" t="s">
        <v>13</v>
      </c>
      <c r="B73" s="8">
        <v>62</v>
      </c>
      <c r="C73" s="8">
        <v>41</v>
      </c>
      <c r="D73" s="8">
        <v>187</v>
      </c>
    </row>
    <row r="74" spans="1:4" x14ac:dyDescent="0.25">
      <c r="A74" s="7" t="s">
        <v>118</v>
      </c>
      <c r="B74" s="8">
        <v>59</v>
      </c>
      <c r="C74" s="8">
        <v>40</v>
      </c>
      <c r="D74" s="8">
        <v>268</v>
      </c>
    </row>
    <row r="75" spans="1:4" x14ac:dyDescent="0.25">
      <c r="A75" s="7" t="s">
        <v>119</v>
      </c>
      <c r="B75" s="8">
        <v>42</v>
      </c>
      <c r="C75" s="8">
        <v>28</v>
      </c>
      <c r="D75" s="8">
        <v>191</v>
      </c>
    </row>
    <row r="76" spans="1:4" x14ac:dyDescent="0.25">
      <c r="A76" s="7" t="s">
        <v>120</v>
      </c>
      <c r="B76" s="8">
        <v>48</v>
      </c>
      <c r="C76" s="8">
        <v>32</v>
      </c>
      <c r="D76" s="8">
        <v>150</v>
      </c>
    </row>
    <row r="77" spans="1:4" x14ac:dyDescent="0.25">
      <c r="A77" s="7" t="s">
        <v>121</v>
      </c>
      <c r="B77" s="8">
        <v>42</v>
      </c>
      <c r="C77" s="8">
        <v>28</v>
      </c>
      <c r="D77" s="8">
        <v>150</v>
      </c>
    </row>
    <row r="78" spans="1:4" x14ac:dyDescent="0.25">
      <c r="A78" s="7" t="s">
        <v>122</v>
      </c>
      <c r="B78" s="8">
        <v>39</v>
      </c>
      <c r="C78" s="8">
        <v>26</v>
      </c>
      <c r="D78" s="8">
        <v>171</v>
      </c>
    </row>
    <row r="79" spans="1:4" x14ac:dyDescent="0.25">
      <c r="A79" s="9" t="s">
        <v>123</v>
      </c>
      <c r="B79" s="8">
        <v>50</v>
      </c>
      <c r="C79" s="8">
        <v>33</v>
      </c>
      <c r="D79" s="8">
        <v>285</v>
      </c>
    </row>
    <row r="80" spans="1:4" x14ac:dyDescent="0.25">
      <c r="A80" s="7" t="s">
        <v>253</v>
      </c>
      <c r="B80" s="8">
        <v>33</v>
      </c>
      <c r="C80" s="8">
        <v>22</v>
      </c>
      <c r="D80" s="8">
        <v>141</v>
      </c>
    </row>
    <row r="81" spans="1:4" x14ac:dyDescent="0.25">
      <c r="A81" s="7" t="s">
        <v>124</v>
      </c>
      <c r="B81" s="8">
        <v>33</v>
      </c>
      <c r="C81" s="8">
        <v>22</v>
      </c>
      <c r="D81" s="8">
        <v>141</v>
      </c>
    </row>
    <row r="82" spans="1:4" x14ac:dyDescent="0.25">
      <c r="A82" s="7" t="s">
        <v>125</v>
      </c>
      <c r="B82" s="8">
        <v>57</v>
      </c>
      <c r="C82" s="8">
        <v>38</v>
      </c>
      <c r="D82" s="8">
        <v>134</v>
      </c>
    </row>
    <row r="83" spans="1:4" x14ac:dyDescent="0.25">
      <c r="A83" s="7" t="s">
        <v>126</v>
      </c>
      <c r="B83" s="8">
        <v>42</v>
      </c>
      <c r="C83" s="8">
        <v>28</v>
      </c>
      <c r="D83" s="8">
        <v>108</v>
      </c>
    </row>
    <row r="84" spans="1:4" x14ac:dyDescent="0.25">
      <c r="A84" s="7" t="s">
        <v>127</v>
      </c>
      <c r="B84" s="8">
        <v>56</v>
      </c>
      <c r="C84" s="8">
        <v>37</v>
      </c>
      <c r="D84" s="8">
        <v>275</v>
      </c>
    </row>
    <row r="85" spans="1:4" x14ac:dyDescent="0.25">
      <c r="A85" s="7" t="s">
        <v>128</v>
      </c>
      <c r="B85" s="8">
        <v>62</v>
      </c>
      <c r="C85" s="8">
        <v>41</v>
      </c>
      <c r="D85" s="8">
        <v>214</v>
      </c>
    </row>
    <row r="86" spans="1:4" x14ac:dyDescent="0.25">
      <c r="A86" s="7" t="s">
        <v>129</v>
      </c>
      <c r="B86" s="8">
        <v>54</v>
      </c>
      <c r="C86" s="8">
        <v>36</v>
      </c>
      <c r="D86" s="8">
        <v>392</v>
      </c>
    </row>
    <row r="87" spans="1:4" x14ac:dyDescent="0.25">
      <c r="A87" s="7" t="s">
        <v>130</v>
      </c>
      <c r="B87" s="8">
        <v>63</v>
      </c>
      <c r="C87" s="8">
        <v>42</v>
      </c>
      <c r="D87" s="8">
        <v>304</v>
      </c>
    </row>
    <row r="88" spans="1:4" x14ac:dyDescent="0.25">
      <c r="A88" s="7" t="s">
        <v>131</v>
      </c>
      <c r="B88" s="8">
        <v>54</v>
      </c>
      <c r="C88" s="8">
        <v>36</v>
      </c>
      <c r="D88" s="8">
        <v>214</v>
      </c>
    </row>
    <row r="89" spans="1:4" x14ac:dyDescent="0.25">
      <c r="A89" s="7" t="s">
        <v>132</v>
      </c>
      <c r="B89" s="8">
        <v>38</v>
      </c>
      <c r="C89" s="8">
        <v>25</v>
      </c>
      <c r="D89" s="8">
        <v>90</v>
      </c>
    </row>
    <row r="90" spans="1:4" x14ac:dyDescent="0.25">
      <c r="A90" s="9" t="s">
        <v>133</v>
      </c>
      <c r="B90" s="8">
        <v>33</v>
      </c>
      <c r="C90" s="8">
        <v>22</v>
      </c>
      <c r="D90" s="8">
        <v>108</v>
      </c>
    </row>
    <row r="91" spans="1:4" x14ac:dyDescent="0.25">
      <c r="A91" s="7" t="s">
        <v>134</v>
      </c>
      <c r="B91" s="8">
        <v>81</v>
      </c>
      <c r="C91" s="8">
        <v>54</v>
      </c>
      <c r="D91" s="8">
        <v>128</v>
      </c>
    </row>
    <row r="92" spans="1:4" x14ac:dyDescent="0.25">
      <c r="A92" s="9" t="s">
        <v>135</v>
      </c>
      <c r="B92" s="8">
        <v>48</v>
      </c>
      <c r="C92" s="8">
        <v>32</v>
      </c>
      <c r="D92" s="8">
        <v>217</v>
      </c>
    </row>
    <row r="93" spans="1:4" x14ac:dyDescent="0.25">
      <c r="A93" s="9" t="s">
        <v>136</v>
      </c>
      <c r="B93" s="8">
        <v>35</v>
      </c>
      <c r="C93" s="8">
        <v>24</v>
      </c>
      <c r="D93" s="8">
        <v>80</v>
      </c>
    </row>
    <row r="94" spans="1:4" x14ac:dyDescent="0.25">
      <c r="A94" s="9" t="s">
        <v>137</v>
      </c>
      <c r="B94" s="8">
        <v>34</v>
      </c>
      <c r="C94" s="8">
        <v>23</v>
      </c>
      <c r="D94" s="8">
        <v>123</v>
      </c>
    </row>
    <row r="95" spans="1:4" x14ac:dyDescent="0.25">
      <c r="A95" s="7" t="s">
        <v>138</v>
      </c>
      <c r="B95" s="8">
        <v>53</v>
      </c>
      <c r="C95" s="8">
        <v>36</v>
      </c>
      <c r="D95" s="8">
        <v>215</v>
      </c>
    </row>
    <row r="96" spans="1:4" x14ac:dyDescent="0.25">
      <c r="A96" s="7" t="s">
        <v>139</v>
      </c>
      <c r="B96" s="8">
        <v>65</v>
      </c>
      <c r="C96" s="8">
        <v>44</v>
      </c>
      <c r="D96" s="8">
        <v>337</v>
      </c>
    </row>
    <row r="97" spans="1:4" x14ac:dyDescent="0.25">
      <c r="A97" s="7" t="s">
        <v>140</v>
      </c>
      <c r="B97" s="8">
        <v>39</v>
      </c>
      <c r="C97" s="8">
        <v>26</v>
      </c>
      <c r="D97" s="8">
        <v>130</v>
      </c>
    </row>
    <row r="98" spans="1:4" x14ac:dyDescent="0.25">
      <c r="A98" s="7" t="s">
        <v>141</v>
      </c>
      <c r="B98" s="8">
        <v>24</v>
      </c>
      <c r="C98" s="8">
        <v>16</v>
      </c>
      <c r="D98" s="8">
        <v>71</v>
      </c>
    </row>
    <row r="99" spans="1:4" x14ac:dyDescent="0.25">
      <c r="A99" s="7" t="s">
        <v>142</v>
      </c>
      <c r="B99" s="8">
        <v>46</v>
      </c>
      <c r="C99" s="8">
        <v>31</v>
      </c>
      <c r="D99" s="8">
        <v>191</v>
      </c>
    </row>
    <row r="100" spans="1:4" x14ac:dyDescent="0.25">
      <c r="A100" s="7" t="s">
        <v>143</v>
      </c>
      <c r="B100" s="8">
        <v>51</v>
      </c>
      <c r="C100" s="8">
        <v>34</v>
      </c>
      <c r="D100" s="8">
        <v>170</v>
      </c>
    </row>
    <row r="101" spans="1:4" x14ac:dyDescent="0.25">
      <c r="A101" s="7" t="s">
        <v>144</v>
      </c>
      <c r="B101" s="8">
        <v>63</v>
      </c>
      <c r="C101" s="8">
        <v>42</v>
      </c>
      <c r="D101" s="8">
        <v>224</v>
      </c>
    </row>
    <row r="102" spans="1:4" x14ac:dyDescent="0.25">
      <c r="A102" s="7" t="s">
        <v>145</v>
      </c>
      <c r="B102" s="8">
        <v>35</v>
      </c>
      <c r="C102" s="8">
        <v>24</v>
      </c>
      <c r="D102" s="8">
        <v>71</v>
      </c>
    </row>
    <row r="103" spans="1:4" x14ac:dyDescent="0.25">
      <c r="A103" s="7" t="s">
        <v>146</v>
      </c>
      <c r="B103" s="8">
        <v>28</v>
      </c>
      <c r="C103" s="8">
        <v>19</v>
      </c>
      <c r="D103" s="8">
        <v>104</v>
      </c>
    </row>
    <row r="104" spans="1:4" x14ac:dyDescent="0.25">
      <c r="A104" s="7" t="s">
        <v>14</v>
      </c>
      <c r="B104" s="8">
        <v>46</v>
      </c>
      <c r="C104" s="8">
        <v>31</v>
      </c>
      <c r="D104" s="8">
        <v>119</v>
      </c>
    </row>
    <row r="105" spans="1:4" x14ac:dyDescent="0.25">
      <c r="A105" s="7" t="s">
        <v>147</v>
      </c>
      <c r="B105" s="8">
        <v>69</v>
      </c>
      <c r="C105" s="8">
        <v>46</v>
      </c>
      <c r="D105" s="8">
        <v>146</v>
      </c>
    </row>
    <row r="106" spans="1:4" x14ac:dyDescent="0.25">
      <c r="A106" s="7" t="s">
        <v>254</v>
      </c>
      <c r="B106" s="8">
        <v>65</v>
      </c>
      <c r="C106" s="8">
        <v>44</v>
      </c>
      <c r="D106" s="8">
        <v>173</v>
      </c>
    </row>
    <row r="107" spans="1:4" x14ac:dyDescent="0.25">
      <c r="A107" s="7" t="s">
        <v>15</v>
      </c>
      <c r="B107" s="8">
        <v>57</v>
      </c>
      <c r="C107" s="8">
        <v>38</v>
      </c>
      <c r="D107" s="8">
        <v>234</v>
      </c>
    </row>
    <row r="108" spans="1:4" x14ac:dyDescent="0.25">
      <c r="A108" s="9" t="s">
        <v>16</v>
      </c>
      <c r="B108" s="8">
        <v>48</v>
      </c>
      <c r="C108" s="8">
        <v>32</v>
      </c>
      <c r="D108" s="8">
        <v>124</v>
      </c>
    </row>
    <row r="109" spans="1:4" x14ac:dyDescent="0.25">
      <c r="A109" s="9" t="s">
        <v>17</v>
      </c>
      <c r="B109" s="8">
        <v>63</v>
      </c>
      <c r="C109" s="8">
        <v>42</v>
      </c>
      <c r="D109" s="8">
        <v>139</v>
      </c>
    </row>
    <row r="110" spans="1:4" x14ac:dyDescent="0.25">
      <c r="A110" s="9" t="s">
        <v>148</v>
      </c>
      <c r="B110" s="8">
        <v>33</v>
      </c>
      <c r="C110" s="8">
        <v>22</v>
      </c>
      <c r="D110" s="8">
        <v>116</v>
      </c>
    </row>
    <row r="111" spans="1:4" x14ac:dyDescent="0.25">
      <c r="A111" s="9" t="s">
        <v>149</v>
      </c>
      <c r="B111" s="8">
        <v>41</v>
      </c>
      <c r="C111" s="8">
        <v>28</v>
      </c>
      <c r="D111" s="8">
        <v>109</v>
      </c>
    </row>
    <row r="112" spans="1:4" x14ac:dyDescent="0.25">
      <c r="A112" s="9" t="s">
        <v>18</v>
      </c>
      <c r="B112" s="8">
        <v>36</v>
      </c>
      <c r="C112" s="8">
        <v>24</v>
      </c>
      <c r="D112" s="8">
        <v>86</v>
      </c>
    </row>
    <row r="113" spans="1:4" x14ac:dyDescent="0.25">
      <c r="A113" s="9" t="s">
        <v>150</v>
      </c>
      <c r="B113" s="8">
        <v>70</v>
      </c>
      <c r="C113" s="8">
        <v>47</v>
      </c>
      <c r="D113" s="8">
        <v>200</v>
      </c>
    </row>
    <row r="114" spans="1:4" x14ac:dyDescent="0.25">
      <c r="A114" s="9" t="s">
        <v>151</v>
      </c>
      <c r="B114" s="8">
        <v>42</v>
      </c>
      <c r="C114" s="8">
        <v>28</v>
      </c>
      <c r="D114" s="8">
        <v>141</v>
      </c>
    </row>
    <row r="115" spans="1:4" x14ac:dyDescent="0.25">
      <c r="A115" s="9" t="s">
        <v>19</v>
      </c>
      <c r="B115" s="8">
        <v>59</v>
      </c>
      <c r="C115" s="8">
        <v>40</v>
      </c>
      <c r="D115" s="8">
        <v>191</v>
      </c>
    </row>
    <row r="116" spans="1:4" x14ac:dyDescent="0.25">
      <c r="A116" s="9" t="s">
        <v>20</v>
      </c>
      <c r="B116" s="8">
        <v>41</v>
      </c>
      <c r="C116" s="8">
        <v>28</v>
      </c>
      <c r="D116" s="8">
        <v>87</v>
      </c>
    </row>
    <row r="117" spans="1:4" x14ac:dyDescent="0.25">
      <c r="A117" s="9" t="s">
        <v>152</v>
      </c>
      <c r="B117" s="8">
        <v>45</v>
      </c>
      <c r="C117" s="8">
        <v>30</v>
      </c>
      <c r="D117" s="8">
        <v>112</v>
      </c>
    </row>
    <row r="118" spans="1:4" x14ac:dyDescent="0.25">
      <c r="A118" s="9" t="s">
        <v>153</v>
      </c>
      <c r="B118" s="8">
        <v>35</v>
      </c>
      <c r="C118" s="8">
        <v>24</v>
      </c>
      <c r="D118" s="8">
        <v>86</v>
      </c>
    </row>
    <row r="119" spans="1:4" x14ac:dyDescent="0.25">
      <c r="A119" s="9" t="s">
        <v>154</v>
      </c>
      <c r="B119" s="8">
        <v>44</v>
      </c>
      <c r="C119" s="8">
        <v>29</v>
      </c>
      <c r="D119" s="8">
        <v>172</v>
      </c>
    </row>
    <row r="120" spans="1:4" x14ac:dyDescent="0.25">
      <c r="A120" s="9" t="s">
        <v>21</v>
      </c>
      <c r="B120" s="8">
        <v>40</v>
      </c>
      <c r="C120" s="8">
        <v>27</v>
      </c>
      <c r="D120" s="8">
        <v>337</v>
      </c>
    </row>
    <row r="121" spans="1:4" x14ac:dyDescent="0.25">
      <c r="A121" s="9" t="s">
        <v>155</v>
      </c>
      <c r="B121" s="8">
        <v>26</v>
      </c>
      <c r="C121" s="8">
        <v>17</v>
      </c>
      <c r="D121" s="8">
        <v>73</v>
      </c>
    </row>
    <row r="122" spans="1:4" x14ac:dyDescent="0.25">
      <c r="A122" s="9" t="s">
        <v>156</v>
      </c>
      <c r="B122" s="8">
        <v>52</v>
      </c>
      <c r="C122" s="8">
        <v>35</v>
      </c>
      <c r="D122" s="8">
        <v>187</v>
      </c>
    </row>
    <row r="123" spans="1:4" x14ac:dyDescent="0.25">
      <c r="A123" s="9" t="s">
        <v>157</v>
      </c>
      <c r="B123" s="8">
        <v>23</v>
      </c>
      <c r="C123" s="8">
        <v>16</v>
      </c>
      <c r="D123" s="8">
        <v>92</v>
      </c>
    </row>
    <row r="124" spans="1:4" x14ac:dyDescent="0.25">
      <c r="A124" s="9" t="s">
        <v>158</v>
      </c>
      <c r="B124" s="8">
        <v>32</v>
      </c>
      <c r="C124" s="8">
        <v>21</v>
      </c>
      <c r="D124" s="8">
        <v>85</v>
      </c>
    </row>
    <row r="125" spans="1:4" x14ac:dyDescent="0.25">
      <c r="A125" s="9" t="s">
        <v>159</v>
      </c>
      <c r="B125" s="8">
        <v>51</v>
      </c>
      <c r="C125" s="8">
        <v>34</v>
      </c>
      <c r="D125" s="8">
        <v>208</v>
      </c>
    </row>
    <row r="126" spans="1:4" x14ac:dyDescent="0.25">
      <c r="A126" s="9" t="s">
        <v>160</v>
      </c>
      <c r="B126" s="8">
        <v>23</v>
      </c>
      <c r="C126" s="8">
        <v>16</v>
      </c>
      <c r="D126" s="8">
        <v>103</v>
      </c>
    </row>
    <row r="127" spans="1:4" x14ac:dyDescent="0.25">
      <c r="A127" s="9" t="s">
        <v>161</v>
      </c>
      <c r="B127" s="8">
        <v>28</v>
      </c>
      <c r="C127" s="8">
        <v>19</v>
      </c>
      <c r="D127" s="8">
        <v>146</v>
      </c>
    </row>
    <row r="128" spans="1:4" x14ac:dyDescent="0.25">
      <c r="A128" s="9" t="s">
        <v>162</v>
      </c>
      <c r="B128" s="8">
        <v>33</v>
      </c>
      <c r="C128" s="8">
        <v>22</v>
      </c>
      <c r="D128" s="8">
        <v>125</v>
      </c>
    </row>
    <row r="129" spans="1:4" x14ac:dyDescent="0.25">
      <c r="A129" s="9" t="s">
        <v>22</v>
      </c>
      <c r="B129" s="8">
        <v>58</v>
      </c>
      <c r="C129" s="8">
        <v>39</v>
      </c>
      <c r="D129" s="8">
        <v>148</v>
      </c>
    </row>
    <row r="130" spans="1:4" x14ac:dyDescent="0.25">
      <c r="A130" s="9" t="s">
        <v>163</v>
      </c>
      <c r="B130" s="8">
        <v>46</v>
      </c>
      <c r="C130" s="8">
        <v>31</v>
      </c>
      <c r="D130" s="8">
        <v>105</v>
      </c>
    </row>
    <row r="131" spans="1:4" x14ac:dyDescent="0.25">
      <c r="A131" s="9" t="s">
        <v>23</v>
      </c>
      <c r="B131" s="8">
        <v>58</v>
      </c>
      <c r="C131" s="8">
        <v>39</v>
      </c>
      <c r="D131" s="8">
        <v>167</v>
      </c>
    </row>
    <row r="132" spans="1:4" x14ac:dyDescent="0.25">
      <c r="A132" s="9" t="s">
        <v>164</v>
      </c>
      <c r="B132" s="8">
        <v>42</v>
      </c>
      <c r="C132" s="8">
        <v>28</v>
      </c>
      <c r="D132" s="8">
        <v>131</v>
      </c>
    </row>
    <row r="133" spans="1:4" x14ac:dyDescent="0.25">
      <c r="A133" s="9" t="s">
        <v>165</v>
      </c>
      <c r="B133" s="8">
        <v>52</v>
      </c>
      <c r="C133" s="8">
        <v>35</v>
      </c>
      <c r="D133" s="8">
        <v>202</v>
      </c>
    </row>
    <row r="134" spans="1:4" x14ac:dyDescent="0.25">
      <c r="A134" s="9" t="s">
        <v>166</v>
      </c>
      <c r="B134" s="8">
        <v>27</v>
      </c>
      <c r="C134" s="8">
        <v>18</v>
      </c>
      <c r="D134" s="8">
        <v>89</v>
      </c>
    </row>
    <row r="135" spans="1:4" x14ac:dyDescent="0.25">
      <c r="A135" s="9" t="s">
        <v>24</v>
      </c>
      <c r="B135" s="8">
        <v>75</v>
      </c>
      <c r="C135" s="8">
        <v>50</v>
      </c>
      <c r="D135" s="8">
        <v>139</v>
      </c>
    </row>
    <row r="136" spans="1:4" x14ac:dyDescent="0.25">
      <c r="A136" s="9" t="s">
        <v>25</v>
      </c>
      <c r="B136" s="8">
        <v>50</v>
      </c>
      <c r="C136" s="8">
        <v>33</v>
      </c>
      <c r="D136" s="8">
        <v>117</v>
      </c>
    </row>
    <row r="137" spans="1:4" x14ac:dyDescent="0.25">
      <c r="A137" s="9" t="s">
        <v>167</v>
      </c>
      <c r="B137" s="8">
        <v>64</v>
      </c>
      <c r="C137" s="8">
        <v>43</v>
      </c>
      <c r="D137" s="8">
        <v>141</v>
      </c>
    </row>
    <row r="138" spans="1:4" x14ac:dyDescent="0.25">
      <c r="A138" s="9" t="s">
        <v>266</v>
      </c>
      <c r="B138" s="8">
        <v>41</v>
      </c>
      <c r="C138" s="8">
        <v>28</v>
      </c>
      <c r="D138" s="8">
        <v>199</v>
      </c>
    </row>
    <row r="139" spans="1:4" x14ac:dyDescent="0.25">
      <c r="A139" s="9" t="s">
        <v>168</v>
      </c>
      <c r="B139" s="8">
        <v>51</v>
      </c>
      <c r="C139" s="8">
        <v>34</v>
      </c>
      <c r="D139" s="8">
        <v>193</v>
      </c>
    </row>
    <row r="140" spans="1:4" x14ac:dyDescent="0.25">
      <c r="A140" s="9" t="s">
        <v>169</v>
      </c>
      <c r="B140" s="8">
        <v>41</v>
      </c>
      <c r="C140" s="8">
        <v>28</v>
      </c>
      <c r="D140" s="8">
        <v>82</v>
      </c>
    </row>
    <row r="141" spans="1:4" x14ac:dyDescent="0.25">
      <c r="A141" s="9" t="s">
        <v>170</v>
      </c>
      <c r="B141" s="8">
        <v>59</v>
      </c>
      <c r="C141" s="8">
        <v>40</v>
      </c>
      <c r="D141" s="8">
        <v>159</v>
      </c>
    </row>
    <row r="142" spans="1:4" x14ac:dyDescent="0.25">
      <c r="A142" s="9" t="s">
        <v>171</v>
      </c>
      <c r="B142" s="8">
        <v>39</v>
      </c>
      <c r="C142" s="8">
        <v>26</v>
      </c>
      <c r="D142" s="8">
        <v>124</v>
      </c>
    </row>
    <row r="143" spans="1:4" x14ac:dyDescent="0.25">
      <c r="A143" s="9" t="s">
        <v>172</v>
      </c>
      <c r="B143" s="8">
        <v>52</v>
      </c>
      <c r="C143" s="8">
        <v>35</v>
      </c>
      <c r="D143" s="8">
        <v>128</v>
      </c>
    </row>
    <row r="144" spans="1:4" x14ac:dyDescent="0.25">
      <c r="A144" s="9" t="s">
        <v>173</v>
      </c>
      <c r="B144" s="8">
        <v>41</v>
      </c>
      <c r="C144" s="8">
        <v>28</v>
      </c>
      <c r="D144" s="8">
        <v>140</v>
      </c>
    </row>
    <row r="145" spans="1:4" x14ac:dyDescent="0.25">
      <c r="A145" s="9" t="s">
        <v>174</v>
      </c>
      <c r="B145" s="8">
        <v>34</v>
      </c>
      <c r="C145" s="8">
        <v>23</v>
      </c>
      <c r="D145" s="8">
        <v>124</v>
      </c>
    </row>
    <row r="146" spans="1:4" x14ac:dyDescent="0.25">
      <c r="A146" s="9" t="s">
        <v>175</v>
      </c>
      <c r="B146" s="8">
        <v>40</v>
      </c>
      <c r="C146" s="8">
        <v>27</v>
      </c>
      <c r="D146" s="8">
        <v>143</v>
      </c>
    </row>
    <row r="147" spans="1:4" x14ac:dyDescent="0.25">
      <c r="A147" s="9" t="s">
        <v>176</v>
      </c>
      <c r="B147" s="8">
        <v>34</v>
      </c>
      <c r="C147" s="8">
        <v>23</v>
      </c>
      <c r="D147" s="8">
        <v>124</v>
      </c>
    </row>
    <row r="148" spans="1:4" x14ac:dyDescent="0.25">
      <c r="A148" s="9" t="s">
        <v>26</v>
      </c>
      <c r="B148" s="8">
        <v>32</v>
      </c>
      <c r="C148" s="8">
        <v>21</v>
      </c>
      <c r="D148" s="8">
        <v>111</v>
      </c>
    </row>
    <row r="149" spans="1:4" x14ac:dyDescent="0.25">
      <c r="A149" s="9" t="s">
        <v>177</v>
      </c>
      <c r="B149" s="8">
        <v>44</v>
      </c>
      <c r="C149" s="8">
        <v>29</v>
      </c>
      <c r="D149" s="8">
        <v>117</v>
      </c>
    </row>
    <row r="150" spans="1:4" x14ac:dyDescent="0.25">
      <c r="A150" s="9" t="s">
        <v>267</v>
      </c>
      <c r="B150" s="8">
        <v>38</v>
      </c>
      <c r="C150" s="8">
        <v>25</v>
      </c>
      <c r="D150" s="8">
        <v>103</v>
      </c>
    </row>
    <row r="151" spans="1:4" x14ac:dyDescent="0.25">
      <c r="A151" s="9" t="s">
        <v>178</v>
      </c>
      <c r="B151" s="8">
        <v>30</v>
      </c>
      <c r="C151" s="8">
        <v>20</v>
      </c>
      <c r="D151" s="8">
        <v>235</v>
      </c>
    </row>
    <row r="152" spans="1:4" x14ac:dyDescent="0.25">
      <c r="A152" s="9" t="s">
        <v>179</v>
      </c>
      <c r="B152" s="8">
        <v>28</v>
      </c>
      <c r="C152" s="8">
        <v>19</v>
      </c>
      <c r="D152" s="8">
        <v>133</v>
      </c>
    </row>
    <row r="153" spans="1:4" x14ac:dyDescent="0.25">
      <c r="A153" s="9" t="s">
        <v>180</v>
      </c>
      <c r="B153" s="8">
        <v>28</v>
      </c>
      <c r="C153" s="8">
        <v>19</v>
      </c>
      <c r="D153" s="8">
        <v>133</v>
      </c>
    </row>
    <row r="154" spans="1:4" x14ac:dyDescent="0.25">
      <c r="A154" s="9" t="s">
        <v>181</v>
      </c>
      <c r="B154" s="8">
        <v>38</v>
      </c>
      <c r="C154" s="8">
        <v>25</v>
      </c>
      <c r="D154" s="8">
        <v>105</v>
      </c>
    </row>
    <row r="155" spans="1:4" x14ac:dyDescent="0.25">
      <c r="A155" s="9" t="s">
        <v>182</v>
      </c>
      <c r="B155" s="8">
        <v>39</v>
      </c>
      <c r="C155" s="8">
        <v>26</v>
      </c>
      <c r="D155" s="8">
        <v>105</v>
      </c>
    </row>
    <row r="156" spans="1:4" x14ac:dyDescent="0.25">
      <c r="A156" s="9" t="s">
        <v>183</v>
      </c>
      <c r="B156" s="8">
        <v>34</v>
      </c>
      <c r="C156" s="8">
        <v>23</v>
      </c>
      <c r="D156" s="8">
        <v>79</v>
      </c>
    </row>
    <row r="157" spans="1:4" x14ac:dyDescent="0.25">
      <c r="A157" s="9" t="s">
        <v>184</v>
      </c>
      <c r="B157" s="8">
        <v>36</v>
      </c>
      <c r="C157" s="8">
        <v>24</v>
      </c>
      <c r="D157" s="8">
        <v>147</v>
      </c>
    </row>
    <row r="158" spans="1:4" x14ac:dyDescent="0.25">
      <c r="A158" s="9" t="s">
        <v>185</v>
      </c>
      <c r="B158" s="8">
        <v>57</v>
      </c>
      <c r="C158" s="8">
        <v>38</v>
      </c>
      <c r="D158" s="8">
        <v>181</v>
      </c>
    </row>
    <row r="159" spans="1:4" x14ac:dyDescent="0.25">
      <c r="A159" s="9" t="s">
        <v>186</v>
      </c>
      <c r="B159" s="8">
        <v>56</v>
      </c>
      <c r="C159" s="8">
        <v>37</v>
      </c>
      <c r="D159" s="8">
        <v>186</v>
      </c>
    </row>
    <row r="160" spans="1:4" x14ac:dyDescent="0.25">
      <c r="A160" s="9" t="s">
        <v>187</v>
      </c>
      <c r="B160" s="8">
        <v>56</v>
      </c>
      <c r="C160" s="8">
        <v>37</v>
      </c>
      <c r="D160" s="8">
        <v>181</v>
      </c>
    </row>
    <row r="161" spans="1:4" x14ac:dyDescent="0.25">
      <c r="A161" s="9" t="s">
        <v>27</v>
      </c>
      <c r="B161" s="8">
        <v>66</v>
      </c>
      <c r="C161" s="8">
        <v>44</v>
      </c>
      <c r="D161" s="8">
        <v>140</v>
      </c>
    </row>
    <row r="162" spans="1:4" x14ac:dyDescent="0.25">
      <c r="A162" s="9" t="s">
        <v>268</v>
      </c>
      <c r="B162" s="8">
        <v>82</v>
      </c>
      <c r="C162" s="8">
        <v>55</v>
      </c>
      <c r="D162" s="8">
        <v>195</v>
      </c>
    </row>
    <row r="163" spans="1:4" x14ac:dyDescent="0.25">
      <c r="A163" s="9" t="s">
        <v>188</v>
      </c>
      <c r="B163" s="8">
        <v>70</v>
      </c>
      <c r="C163" s="8">
        <v>47</v>
      </c>
      <c r="D163" s="8">
        <v>197</v>
      </c>
    </row>
    <row r="164" spans="1:4" x14ac:dyDescent="0.25">
      <c r="A164" s="9" t="s">
        <v>269</v>
      </c>
      <c r="B164" s="8">
        <v>70</v>
      </c>
      <c r="C164" s="8">
        <v>47</v>
      </c>
      <c r="D164" s="8">
        <v>195</v>
      </c>
    </row>
    <row r="165" spans="1:4" x14ac:dyDescent="0.25">
      <c r="A165" s="9" t="s">
        <v>189</v>
      </c>
      <c r="B165" s="8">
        <v>48</v>
      </c>
      <c r="C165" s="8">
        <v>32</v>
      </c>
      <c r="D165" s="8">
        <v>160</v>
      </c>
    </row>
    <row r="166" spans="1:4" x14ac:dyDescent="0.25">
      <c r="A166" s="9" t="s">
        <v>190</v>
      </c>
      <c r="B166" s="8">
        <v>27</v>
      </c>
      <c r="C166" s="8">
        <v>18</v>
      </c>
      <c r="D166" s="8">
        <v>97</v>
      </c>
    </row>
    <row r="167" spans="1:4" x14ac:dyDescent="0.25">
      <c r="A167" s="9" t="s">
        <v>191</v>
      </c>
      <c r="B167" s="8">
        <v>57</v>
      </c>
      <c r="C167" s="8">
        <v>38</v>
      </c>
      <c r="D167" s="8">
        <v>145</v>
      </c>
    </row>
    <row r="168" spans="1:4" x14ac:dyDescent="0.25">
      <c r="A168" s="9" t="s">
        <v>192</v>
      </c>
      <c r="B168" s="8">
        <v>63</v>
      </c>
      <c r="C168" s="8">
        <v>42</v>
      </c>
      <c r="D168" s="8">
        <v>198</v>
      </c>
    </row>
    <row r="169" spans="1:4" x14ac:dyDescent="0.25">
      <c r="A169" s="9" t="s">
        <v>28</v>
      </c>
      <c r="B169" s="8">
        <v>71</v>
      </c>
      <c r="C169" s="8">
        <v>48</v>
      </c>
      <c r="D169" s="8">
        <v>277</v>
      </c>
    </row>
    <row r="170" spans="1:4" x14ac:dyDescent="0.25">
      <c r="A170" s="9" t="s">
        <v>29</v>
      </c>
      <c r="B170" s="8">
        <v>33</v>
      </c>
      <c r="C170" s="8">
        <v>22</v>
      </c>
      <c r="D170" s="8">
        <v>121</v>
      </c>
    </row>
    <row r="171" spans="1:4" x14ac:dyDescent="0.25">
      <c r="A171" s="9" t="s">
        <v>30</v>
      </c>
      <c r="B171" s="8">
        <v>38</v>
      </c>
      <c r="C171" s="8">
        <v>25</v>
      </c>
      <c r="D171" s="8">
        <v>126</v>
      </c>
    </row>
    <row r="172" spans="1:4" x14ac:dyDescent="0.25">
      <c r="A172" s="9" t="s">
        <v>193</v>
      </c>
      <c r="B172" s="8">
        <v>34</v>
      </c>
      <c r="C172" s="8">
        <v>23</v>
      </c>
      <c r="D172" s="8">
        <v>144</v>
      </c>
    </row>
    <row r="173" spans="1:4" x14ac:dyDescent="0.25">
      <c r="A173" s="9" t="s">
        <v>194</v>
      </c>
      <c r="B173" s="8">
        <v>36</v>
      </c>
      <c r="C173" s="8">
        <v>24</v>
      </c>
      <c r="D173" s="8">
        <v>103</v>
      </c>
    </row>
    <row r="174" spans="1:4" x14ac:dyDescent="0.25">
      <c r="A174" s="9" t="s">
        <v>195</v>
      </c>
      <c r="B174" s="8">
        <v>42</v>
      </c>
      <c r="C174" s="8">
        <v>28</v>
      </c>
      <c r="D174" s="8">
        <v>131</v>
      </c>
    </row>
    <row r="175" spans="1:4" x14ac:dyDescent="0.25">
      <c r="A175" s="9" t="s">
        <v>196</v>
      </c>
      <c r="B175" s="8">
        <v>44</v>
      </c>
      <c r="C175" s="8">
        <v>29</v>
      </c>
      <c r="D175" s="8">
        <v>142</v>
      </c>
    </row>
    <row r="176" spans="1:4" x14ac:dyDescent="0.25">
      <c r="A176" s="9" t="s">
        <v>197</v>
      </c>
      <c r="B176" s="8">
        <v>34</v>
      </c>
      <c r="C176" s="8">
        <v>23</v>
      </c>
      <c r="D176" s="8">
        <v>103</v>
      </c>
    </row>
    <row r="177" spans="1:4" x14ac:dyDescent="0.25">
      <c r="A177" s="9" t="s">
        <v>198</v>
      </c>
      <c r="B177" s="8">
        <v>36</v>
      </c>
      <c r="C177" s="8">
        <v>24</v>
      </c>
      <c r="D177" s="8">
        <v>112</v>
      </c>
    </row>
    <row r="178" spans="1:4" x14ac:dyDescent="0.25">
      <c r="A178" s="9" t="s">
        <v>199</v>
      </c>
      <c r="B178" s="8">
        <v>33</v>
      </c>
      <c r="C178" s="8">
        <v>22</v>
      </c>
      <c r="D178" s="8">
        <v>130</v>
      </c>
    </row>
    <row r="179" spans="1:4" x14ac:dyDescent="0.25">
      <c r="A179" s="9" t="s">
        <v>200</v>
      </c>
      <c r="B179" s="8">
        <v>36</v>
      </c>
      <c r="C179" s="8">
        <v>24</v>
      </c>
      <c r="D179" s="8">
        <v>129</v>
      </c>
    </row>
    <row r="180" spans="1:4" x14ac:dyDescent="0.25">
      <c r="A180" s="9" t="s">
        <v>201</v>
      </c>
      <c r="B180" s="8">
        <v>29</v>
      </c>
      <c r="C180" s="8">
        <v>20</v>
      </c>
      <c r="D180" s="8">
        <v>109</v>
      </c>
    </row>
    <row r="181" spans="1:4" x14ac:dyDescent="0.25">
      <c r="A181" s="9" t="s">
        <v>202</v>
      </c>
      <c r="B181" s="8">
        <v>51</v>
      </c>
      <c r="C181" s="8">
        <v>34</v>
      </c>
      <c r="D181" s="8">
        <v>159</v>
      </c>
    </row>
    <row r="182" spans="1:4" x14ac:dyDescent="0.25">
      <c r="A182" s="9" t="s">
        <v>203</v>
      </c>
      <c r="B182" s="8">
        <v>27</v>
      </c>
      <c r="C182" s="8">
        <v>18</v>
      </c>
      <c r="D182" s="8">
        <v>85</v>
      </c>
    </row>
    <row r="183" spans="1:4" x14ac:dyDescent="0.25">
      <c r="A183" s="9" t="s">
        <v>204</v>
      </c>
      <c r="B183" s="8">
        <v>51</v>
      </c>
      <c r="C183" s="8">
        <v>34</v>
      </c>
      <c r="D183" s="8">
        <v>174</v>
      </c>
    </row>
    <row r="184" spans="1:4" x14ac:dyDescent="0.25">
      <c r="A184" s="9" t="s">
        <v>205</v>
      </c>
      <c r="B184" s="8">
        <v>44</v>
      </c>
      <c r="C184" s="8">
        <v>29</v>
      </c>
      <c r="D184" s="8">
        <v>97</v>
      </c>
    </row>
    <row r="185" spans="1:4" x14ac:dyDescent="0.25">
      <c r="A185" s="9" t="s">
        <v>31</v>
      </c>
      <c r="B185" s="8">
        <v>36</v>
      </c>
      <c r="C185" s="8">
        <v>24</v>
      </c>
      <c r="D185" s="8">
        <v>114</v>
      </c>
    </row>
    <row r="186" spans="1:4" x14ac:dyDescent="0.25">
      <c r="A186" s="9" t="s">
        <v>206</v>
      </c>
      <c r="B186" s="8">
        <v>36</v>
      </c>
      <c r="C186" s="8">
        <v>24</v>
      </c>
      <c r="D186" s="8">
        <v>144</v>
      </c>
    </row>
    <row r="187" spans="1:4" x14ac:dyDescent="0.25">
      <c r="A187" s="9" t="s">
        <v>207</v>
      </c>
      <c r="B187" s="8">
        <v>29</v>
      </c>
      <c r="C187" s="8">
        <v>20</v>
      </c>
      <c r="D187" s="8">
        <v>102</v>
      </c>
    </row>
    <row r="188" spans="1:4" x14ac:dyDescent="0.25">
      <c r="A188" s="9" t="s">
        <v>208</v>
      </c>
      <c r="B188" s="8">
        <v>66</v>
      </c>
      <c r="C188" s="8">
        <v>44</v>
      </c>
      <c r="D188" s="8">
        <v>203</v>
      </c>
    </row>
    <row r="189" spans="1:4" x14ac:dyDescent="0.25">
      <c r="A189" s="9" t="s">
        <v>209</v>
      </c>
      <c r="B189" s="8">
        <v>42</v>
      </c>
      <c r="C189" s="8">
        <v>28</v>
      </c>
      <c r="D189" s="8">
        <v>155</v>
      </c>
    </row>
    <row r="190" spans="1:4" x14ac:dyDescent="0.25">
      <c r="A190" s="9" t="s">
        <v>210</v>
      </c>
      <c r="B190" s="8">
        <v>32</v>
      </c>
      <c r="C190" s="8">
        <v>21</v>
      </c>
      <c r="D190" s="8">
        <v>77</v>
      </c>
    </row>
    <row r="191" spans="1:4" x14ac:dyDescent="0.25">
      <c r="A191" s="9" t="s">
        <v>255</v>
      </c>
      <c r="B191" s="8">
        <v>32</v>
      </c>
      <c r="C191" s="8">
        <v>21</v>
      </c>
      <c r="D191" s="8">
        <v>110</v>
      </c>
    </row>
    <row r="192" spans="1:4" x14ac:dyDescent="0.25">
      <c r="A192" s="9" t="s">
        <v>211</v>
      </c>
      <c r="B192" s="8">
        <v>44</v>
      </c>
      <c r="C192" s="8">
        <v>29</v>
      </c>
      <c r="D192" s="8">
        <v>120</v>
      </c>
    </row>
    <row r="193" spans="1:4" x14ac:dyDescent="0.25">
      <c r="A193" s="9" t="s">
        <v>212</v>
      </c>
      <c r="B193" s="8">
        <v>24</v>
      </c>
      <c r="C193" s="8">
        <v>16</v>
      </c>
      <c r="D193" s="8">
        <v>107</v>
      </c>
    </row>
    <row r="194" spans="1:4" x14ac:dyDescent="0.25">
      <c r="A194" s="9" t="s">
        <v>213</v>
      </c>
      <c r="B194" s="8">
        <v>40</v>
      </c>
      <c r="C194" s="8">
        <v>27</v>
      </c>
      <c r="D194" s="8">
        <v>144</v>
      </c>
    </row>
    <row r="195" spans="1:4" x14ac:dyDescent="0.25">
      <c r="A195" s="9" t="s">
        <v>214</v>
      </c>
      <c r="B195" s="8">
        <v>28</v>
      </c>
      <c r="C195" s="8">
        <v>19</v>
      </c>
      <c r="D195" s="8">
        <v>135</v>
      </c>
    </row>
    <row r="196" spans="1:4" x14ac:dyDescent="0.25">
      <c r="A196" s="9" t="s">
        <v>215</v>
      </c>
      <c r="B196" s="8">
        <v>45</v>
      </c>
      <c r="C196" s="8">
        <v>30</v>
      </c>
      <c r="D196" s="8">
        <v>207</v>
      </c>
    </row>
    <row r="197" spans="1:4" x14ac:dyDescent="0.25">
      <c r="A197" s="9" t="s">
        <v>32</v>
      </c>
      <c r="B197" s="8">
        <v>33</v>
      </c>
      <c r="C197" s="8">
        <v>22</v>
      </c>
      <c r="D197" s="8">
        <v>180</v>
      </c>
    </row>
    <row r="198" spans="1:4" x14ac:dyDescent="0.25">
      <c r="A198" s="9" t="s">
        <v>33</v>
      </c>
      <c r="B198" s="8">
        <v>32</v>
      </c>
      <c r="C198" s="8">
        <v>21</v>
      </c>
      <c r="D198" s="8">
        <v>85</v>
      </c>
    </row>
    <row r="199" spans="1:4" x14ac:dyDescent="0.25">
      <c r="A199" s="9" t="s">
        <v>216</v>
      </c>
      <c r="B199" s="8">
        <v>40</v>
      </c>
      <c r="C199" s="8">
        <v>27</v>
      </c>
      <c r="D199" s="8">
        <v>113</v>
      </c>
    </row>
    <row r="200" spans="1:4" x14ac:dyDescent="0.25">
      <c r="A200" s="9" t="s">
        <v>217</v>
      </c>
      <c r="B200" s="8">
        <v>32</v>
      </c>
      <c r="C200" s="8">
        <v>21</v>
      </c>
      <c r="D200" s="8">
        <v>133</v>
      </c>
    </row>
    <row r="201" spans="1:4" x14ac:dyDescent="0.25">
      <c r="A201" s="9" t="s">
        <v>218</v>
      </c>
      <c r="B201" s="8">
        <v>48</v>
      </c>
      <c r="C201" s="8">
        <v>32</v>
      </c>
      <c r="D201" s="8">
        <v>150</v>
      </c>
    </row>
    <row r="202" spans="1:4" x14ac:dyDescent="0.25">
      <c r="A202" s="9" t="s">
        <v>219</v>
      </c>
      <c r="B202" s="8">
        <v>51</v>
      </c>
      <c r="C202" s="8">
        <v>34</v>
      </c>
      <c r="D202" s="8">
        <v>178</v>
      </c>
    </row>
    <row r="203" spans="1:4" x14ac:dyDescent="0.25">
      <c r="A203" s="9" t="s">
        <v>34</v>
      </c>
      <c r="B203" s="8">
        <v>81</v>
      </c>
      <c r="C203" s="8">
        <v>54</v>
      </c>
      <c r="D203" s="8">
        <v>169</v>
      </c>
    </row>
    <row r="204" spans="1:4" x14ac:dyDescent="0.25">
      <c r="A204" s="9" t="s">
        <v>220</v>
      </c>
      <c r="B204" s="8">
        <v>77</v>
      </c>
      <c r="C204" s="8">
        <v>52</v>
      </c>
      <c r="D204" s="8">
        <v>182</v>
      </c>
    </row>
    <row r="205" spans="1:4" x14ac:dyDescent="0.25">
      <c r="A205" s="9" t="s">
        <v>221</v>
      </c>
      <c r="B205" s="8">
        <v>63</v>
      </c>
      <c r="C205" s="8">
        <v>42</v>
      </c>
      <c r="D205" s="8">
        <v>333</v>
      </c>
    </row>
    <row r="206" spans="1:4" x14ac:dyDescent="0.25">
      <c r="A206" s="9" t="s">
        <v>222</v>
      </c>
      <c r="B206" s="8">
        <v>65</v>
      </c>
      <c r="C206" s="8">
        <v>44</v>
      </c>
      <c r="D206" s="8">
        <v>233</v>
      </c>
    </row>
    <row r="207" spans="1:4" x14ac:dyDescent="0.25">
      <c r="A207" s="9" t="s">
        <v>223</v>
      </c>
      <c r="B207" s="8">
        <v>62</v>
      </c>
      <c r="C207" s="8">
        <v>41</v>
      </c>
      <c r="D207" s="8">
        <v>204</v>
      </c>
    </row>
    <row r="208" spans="1:4" x14ac:dyDescent="0.25">
      <c r="A208" s="9" t="s">
        <v>224</v>
      </c>
      <c r="B208" s="8">
        <v>64</v>
      </c>
      <c r="C208" s="8">
        <v>43</v>
      </c>
      <c r="D208" s="8">
        <v>262</v>
      </c>
    </row>
    <row r="209" spans="1:4" x14ac:dyDescent="0.25">
      <c r="A209" s="9" t="s">
        <v>225</v>
      </c>
      <c r="B209" s="8">
        <v>65</v>
      </c>
      <c r="C209" s="8">
        <v>44</v>
      </c>
      <c r="D209" s="8">
        <v>256</v>
      </c>
    </row>
    <row r="210" spans="1:4" x14ac:dyDescent="0.25">
      <c r="A210" s="9" t="s">
        <v>226</v>
      </c>
      <c r="B210" s="8">
        <v>66</v>
      </c>
      <c r="C210" s="8">
        <v>44</v>
      </c>
      <c r="D210" s="8">
        <v>308</v>
      </c>
    </row>
    <row r="211" spans="1:4" x14ac:dyDescent="0.25">
      <c r="A211" s="9" t="s">
        <v>227</v>
      </c>
      <c r="B211" s="8">
        <v>59</v>
      </c>
      <c r="C211" s="8">
        <v>40</v>
      </c>
      <c r="D211" s="8">
        <v>327</v>
      </c>
    </row>
    <row r="212" spans="1:4" x14ac:dyDescent="0.25">
      <c r="A212" s="9" t="s">
        <v>228</v>
      </c>
      <c r="B212" s="8">
        <v>66</v>
      </c>
      <c r="C212" s="8">
        <v>44</v>
      </c>
      <c r="D212" s="8">
        <v>203</v>
      </c>
    </row>
    <row r="213" spans="1:4" x14ac:dyDescent="0.25">
      <c r="A213" s="9" t="s">
        <v>229</v>
      </c>
      <c r="B213" s="8">
        <v>59</v>
      </c>
      <c r="C213" s="8">
        <v>40</v>
      </c>
      <c r="D213" s="8">
        <v>182</v>
      </c>
    </row>
    <row r="214" spans="1:4" x14ac:dyDescent="0.25">
      <c r="A214" s="9" t="s">
        <v>270</v>
      </c>
      <c r="B214" s="8">
        <v>66</v>
      </c>
      <c r="C214" s="8">
        <v>44</v>
      </c>
      <c r="D214" s="8">
        <v>163</v>
      </c>
    </row>
    <row r="215" spans="1:4" x14ac:dyDescent="0.25">
      <c r="A215" s="9" t="s">
        <v>271</v>
      </c>
      <c r="B215" s="8">
        <v>52</v>
      </c>
      <c r="C215" s="8">
        <v>35</v>
      </c>
      <c r="D215" s="8">
        <v>99</v>
      </c>
    </row>
    <row r="216" spans="1:4" x14ac:dyDescent="0.25">
      <c r="A216" s="9" t="s">
        <v>35</v>
      </c>
      <c r="B216" s="8">
        <v>36</v>
      </c>
      <c r="C216" s="8">
        <v>24</v>
      </c>
      <c r="D216" s="8">
        <v>111</v>
      </c>
    </row>
    <row r="217" spans="1:4" x14ac:dyDescent="0.25">
      <c r="A217" s="9" t="s">
        <v>232</v>
      </c>
      <c r="B217" s="8">
        <v>21</v>
      </c>
      <c r="C217" s="8">
        <v>14</v>
      </c>
      <c r="D217" s="8">
        <v>148</v>
      </c>
    </row>
    <row r="218" spans="1:4" x14ac:dyDescent="0.25">
      <c r="A218" s="9" t="s">
        <v>233</v>
      </c>
      <c r="B218" s="8">
        <v>53</v>
      </c>
      <c r="C218" s="8">
        <v>36</v>
      </c>
      <c r="D218" s="8">
        <v>210</v>
      </c>
    </row>
    <row r="219" spans="1:4" x14ac:dyDescent="0.25">
      <c r="A219" s="9" t="s">
        <v>234</v>
      </c>
      <c r="B219" s="8">
        <v>42</v>
      </c>
      <c r="C219" s="8">
        <v>28</v>
      </c>
      <c r="D219" s="8">
        <v>125</v>
      </c>
    </row>
    <row r="220" spans="1:4" x14ac:dyDescent="0.25">
      <c r="A220" s="9" t="s">
        <v>226</v>
      </c>
      <c r="B220" s="8">
        <v>66</v>
      </c>
      <c r="C220" s="8">
        <v>44</v>
      </c>
      <c r="D220" s="8">
        <v>308</v>
      </c>
    </row>
    <row r="221" spans="1:4" x14ac:dyDescent="0.25">
      <c r="A221" s="9" t="s">
        <v>227</v>
      </c>
      <c r="B221" s="8">
        <v>59</v>
      </c>
      <c r="C221" s="8">
        <v>40</v>
      </c>
      <c r="D221" s="8">
        <v>327</v>
      </c>
    </row>
    <row r="222" spans="1:4" x14ac:dyDescent="0.25">
      <c r="A222" s="9" t="s">
        <v>228</v>
      </c>
      <c r="B222" s="8">
        <v>66</v>
      </c>
      <c r="C222" s="8">
        <v>44</v>
      </c>
      <c r="D222" s="8">
        <v>203</v>
      </c>
    </row>
    <row r="223" spans="1:4" x14ac:dyDescent="0.25">
      <c r="A223" s="9" t="s">
        <v>229</v>
      </c>
      <c r="B223" s="8">
        <v>59</v>
      </c>
      <c r="C223" s="8">
        <v>40</v>
      </c>
      <c r="D223" s="8">
        <v>182</v>
      </c>
    </row>
    <row r="224" spans="1:4" x14ac:dyDescent="0.25">
      <c r="A224" s="9" t="s">
        <v>230</v>
      </c>
      <c r="B224" s="8">
        <v>66</v>
      </c>
      <c r="C224" s="8">
        <v>44</v>
      </c>
      <c r="D224" s="8">
        <v>163</v>
      </c>
    </row>
    <row r="225" spans="1:4" x14ac:dyDescent="0.25">
      <c r="A225" s="9" t="s">
        <v>231</v>
      </c>
      <c r="B225" s="8">
        <v>52</v>
      </c>
      <c r="C225" s="8">
        <v>35</v>
      </c>
      <c r="D225" s="8">
        <v>99</v>
      </c>
    </row>
    <row r="226" spans="1:4" x14ac:dyDescent="0.25">
      <c r="A226" s="9" t="s">
        <v>35</v>
      </c>
      <c r="B226" s="8">
        <v>36</v>
      </c>
      <c r="C226" s="8">
        <v>24</v>
      </c>
      <c r="D226" s="8">
        <v>111</v>
      </c>
    </row>
    <row r="227" spans="1:4" x14ac:dyDescent="0.25">
      <c r="A227" s="9" t="s">
        <v>232</v>
      </c>
      <c r="B227" s="8">
        <v>20</v>
      </c>
      <c r="C227" s="8">
        <v>13</v>
      </c>
      <c r="D227" s="8">
        <v>98</v>
      </c>
    </row>
    <row r="228" spans="1:4" x14ac:dyDescent="0.25">
      <c r="A228" s="9" t="s">
        <v>233</v>
      </c>
      <c r="B228" s="8">
        <v>53</v>
      </c>
      <c r="C228" s="8">
        <v>36</v>
      </c>
      <c r="D228" s="8">
        <v>210</v>
      </c>
    </row>
    <row r="229" spans="1:4" x14ac:dyDescent="0.25">
      <c r="A229" s="9" t="s">
        <v>234</v>
      </c>
      <c r="B229" s="8">
        <v>42</v>
      </c>
      <c r="C229" s="8">
        <v>28</v>
      </c>
      <c r="D229" s="8">
        <v>125</v>
      </c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  <row r="417" spans="1:4" x14ac:dyDescent="0.25">
      <c r="A417" s="9"/>
      <c r="B417" s="8"/>
      <c r="C417" s="8"/>
      <c r="D417" s="8"/>
    </row>
    <row r="418" spans="1:4" x14ac:dyDescent="0.25">
      <c r="A418" s="9"/>
      <c r="B418" s="8"/>
      <c r="C418" s="8"/>
      <c r="D418" s="8"/>
    </row>
    <row r="419" spans="1:4" x14ac:dyDescent="0.25">
      <c r="A419" s="9"/>
      <c r="B419" s="8"/>
      <c r="C419" s="8"/>
      <c r="D419" s="8"/>
    </row>
    <row r="420" spans="1:4" x14ac:dyDescent="0.25">
      <c r="A420" s="9"/>
      <c r="B420" s="8"/>
      <c r="C420" s="8"/>
      <c r="D420" s="8"/>
    </row>
    <row r="421" spans="1:4" x14ac:dyDescent="0.25">
      <c r="A421" s="9"/>
      <c r="B421" s="8"/>
      <c r="C421" s="8"/>
      <c r="D421" s="8"/>
    </row>
    <row r="422" spans="1:4" x14ac:dyDescent="0.25">
      <c r="A422" s="9"/>
      <c r="B422" s="8"/>
      <c r="C422" s="8"/>
      <c r="D422" s="8"/>
    </row>
    <row r="423" spans="1:4" x14ac:dyDescent="0.25">
      <c r="A423" s="9"/>
      <c r="B423" s="8"/>
      <c r="C423" s="8"/>
      <c r="D423" s="8"/>
    </row>
    <row r="424" spans="1:4" x14ac:dyDescent="0.25">
      <c r="A424" s="9"/>
      <c r="B424" s="8"/>
      <c r="C424" s="8"/>
      <c r="D424" s="8"/>
    </row>
    <row r="425" spans="1:4" x14ac:dyDescent="0.25">
      <c r="A425" s="9"/>
      <c r="B425" s="8"/>
      <c r="C425" s="8"/>
      <c r="D425" s="8"/>
    </row>
    <row r="426" spans="1:4" x14ac:dyDescent="0.25">
      <c r="A426" s="9"/>
      <c r="B426" s="8"/>
      <c r="C426" s="8"/>
      <c r="D426" s="8"/>
    </row>
    <row r="427" spans="1:4" x14ac:dyDescent="0.25">
      <c r="A427" s="9"/>
      <c r="B427" s="8"/>
      <c r="C427" s="8"/>
      <c r="D427" s="8"/>
    </row>
    <row r="428" spans="1:4" x14ac:dyDescent="0.25">
      <c r="A428" s="9"/>
      <c r="B428" s="8"/>
      <c r="C428" s="8"/>
      <c r="D428" s="8"/>
    </row>
    <row r="429" spans="1:4" x14ac:dyDescent="0.25">
      <c r="A429" s="9"/>
      <c r="B429" s="8"/>
      <c r="C429" s="8"/>
      <c r="D429" s="8"/>
    </row>
    <row r="430" spans="1:4" x14ac:dyDescent="0.25">
      <c r="A430" s="9"/>
      <c r="B430" s="8"/>
      <c r="C430" s="8"/>
      <c r="D430" s="8"/>
    </row>
    <row r="431" spans="1:4" x14ac:dyDescent="0.25">
      <c r="A431" s="9"/>
      <c r="B431" s="8"/>
      <c r="C431" s="8"/>
      <c r="D431" s="8"/>
    </row>
    <row r="432" spans="1:4" x14ac:dyDescent="0.25">
      <c r="A432" s="9"/>
      <c r="B432" s="8"/>
      <c r="C432" s="8"/>
      <c r="D432" s="8"/>
    </row>
    <row r="433" spans="1:4" x14ac:dyDescent="0.25">
      <c r="A433" s="9"/>
      <c r="B433" s="8"/>
      <c r="C433" s="8"/>
      <c r="D433" s="8"/>
    </row>
    <row r="434" spans="1:4" x14ac:dyDescent="0.25">
      <c r="A434" s="9"/>
      <c r="B434" s="8"/>
      <c r="C434" s="8"/>
      <c r="D434" s="8"/>
    </row>
    <row r="435" spans="1:4" x14ac:dyDescent="0.25">
      <c r="A435" s="9"/>
      <c r="B435" s="8"/>
      <c r="C435" s="8"/>
      <c r="D435" s="8"/>
    </row>
    <row r="436" spans="1:4" x14ac:dyDescent="0.25">
      <c r="A436" s="9"/>
      <c r="B436" s="8"/>
      <c r="C436" s="8"/>
      <c r="D436" s="8"/>
    </row>
    <row r="437" spans="1:4" x14ac:dyDescent="0.25">
      <c r="A437" s="9"/>
      <c r="B437" s="8"/>
      <c r="C437" s="8"/>
      <c r="D437" s="8"/>
    </row>
    <row r="438" spans="1:4" x14ac:dyDescent="0.25">
      <c r="A438" s="9"/>
      <c r="B438" s="8"/>
      <c r="C438" s="8"/>
      <c r="D438" s="8"/>
    </row>
    <row r="439" spans="1:4" x14ac:dyDescent="0.25">
      <c r="A439" s="9"/>
      <c r="B439" s="8"/>
      <c r="C439" s="8"/>
      <c r="D439" s="8"/>
    </row>
    <row r="440" spans="1:4" x14ac:dyDescent="0.25">
      <c r="A440" s="9"/>
      <c r="B440" s="8"/>
      <c r="C440" s="8"/>
      <c r="D440" s="8"/>
    </row>
    <row r="441" spans="1:4" x14ac:dyDescent="0.25">
      <c r="A441" s="9"/>
      <c r="B441" s="8"/>
      <c r="C441" s="8"/>
      <c r="D441" s="8"/>
    </row>
    <row r="442" spans="1:4" x14ac:dyDescent="0.25">
      <c r="A442" s="9"/>
      <c r="B442" s="8"/>
      <c r="C442" s="8"/>
      <c r="D442" s="8"/>
    </row>
    <row r="443" spans="1:4" x14ac:dyDescent="0.25">
      <c r="A443" s="9"/>
      <c r="B443" s="8"/>
      <c r="C443" s="8"/>
      <c r="D443" s="8"/>
    </row>
    <row r="444" spans="1:4" x14ac:dyDescent="0.25">
      <c r="A444" s="9"/>
      <c r="B444" s="8"/>
      <c r="C444" s="8"/>
      <c r="D444" s="8"/>
    </row>
    <row r="445" spans="1:4" x14ac:dyDescent="0.25">
      <c r="A445" s="9"/>
      <c r="B445" s="8"/>
      <c r="C445" s="8"/>
      <c r="D445" s="8"/>
    </row>
    <row r="446" spans="1:4" x14ac:dyDescent="0.25">
      <c r="A446" s="9"/>
      <c r="B446" s="8"/>
      <c r="C446" s="8"/>
      <c r="D446" s="8"/>
    </row>
    <row r="447" spans="1:4" x14ac:dyDescent="0.25">
      <c r="A447" s="9"/>
      <c r="B447" s="8"/>
      <c r="C447" s="8"/>
      <c r="D447" s="8"/>
    </row>
    <row r="448" spans="1:4" x14ac:dyDescent="0.25">
      <c r="A448" s="9"/>
      <c r="B448" s="8"/>
      <c r="C448" s="8"/>
      <c r="D448" s="8"/>
    </row>
    <row r="449" spans="1:4" x14ac:dyDescent="0.25">
      <c r="A449" s="9"/>
      <c r="B449" s="8"/>
      <c r="C449" s="8"/>
      <c r="D449" s="8"/>
    </row>
    <row r="450" spans="1:4" x14ac:dyDescent="0.25">
      <c r="A450" s="9"/>
      <c r="B450" s="8"/>
      <c r="C450" s="8"/>
      <c r="D450" s="8"/>
    </row>
    <row r="451" spans="1:4" x14ac:dyDescent="0.25">
      <c r="A451" s="9"/>
      <c r="B451" s="8"/>
      <c r="C451" s="8"/>
      <c r="D451" s="8"/>
    </row>
    <row r="452" spans="1:4" x14ac:dyDescent="0.25">
      <c r="A452" s="9"/>
      <c r="B452" s="8"/>
      <c r="C452" s="8"/>
      <c r="D452" s="8"/>
    </row>
    <row r="453" spans="1:4" x14ac:dyDescent="0.25">
      <c r="A453" s="9"/>
      <c r="B453" s="8"/>
      <c r="C453" s="8"/>
      <c r="D453" s="8"/>
    </row>
    <row r="454" spans="1:4" x14ac:dyDescent="0.25">
      <c r="A454" s="9"/>
      <c r="B454" s="8"/>
      <c r="C454" s="8"/>
      <c r="D454" s="8"/>
    </row>
    <row r="455" spans="1:4" x14ac:dyDescent="0.25">
      <c r="A455" s="9"/>
      <c r="B455" s="8"/>
      <c r="C455" s="8"/>
      <c r="D455" s="8"/>
    </row>
    <row r="456" spans="1:4" x14ac:dyDescent="0.25">
      <c r="A456" s="9"/>
      <c r="B456" s="8"/>
      <c r="C456" s="8"/>
      <c r="D456" s="8"/>
    </row>
    <row r="457" spans="1:4" x14ac:dyDescent="0.25">
      <c r="A457" s="9"/>
      <c r="B457" s="8"/>
      <c r="C457" s="8"/>
      <c r="D457" s="8"/>
    </row>
    <row r="458" spans="1:4" x14ac:dyDescent="0.25">
      <c r="A458" s="9"/>
      <c r="B458" s="8"/>
      <c r="C458" s="8"/>
      <c r="D458" s="8"/>
    </row>
    <row r="459" spans="1:4" x14ac:dyDescent="0.25">
      <c r="A459" s="9"/>
      <c r="B459" s="8"/>
      <c r="C459" s="8"/>
      <c r="D459" s="8"/>
    </row>
    <row r="460" spans="1:4" x14ac:dyDescent="0.25">
      <c r="A460" s="9"/>
      <c r="B460" s="8"/>
      <c r="C460" s="8"/>
      <c r="D460" s="8"/>
    </row>
    <row r="461" spans="1:4" x14ac:dyDescent="0.25">
      <c r="A461" s="9"/>
      <c r="B461" s="8"/>
      <c r="C461" s="8"/>
      <c r="D461" s="8"/>
    </row>
    <row r="462" spans="1:4" x14ac:dyDescent="0.25">
      <c r="A462" s="9"/>
      <c r="B462" s="8"/>
      <c r="C462" s="8"/>
      <c r="D462" s="8"/>
    </row>
    <row r="463" spans="1:4" x14ac:dyDescent="0.25">
      <c r="A463" s="9"/>
      <c r="B463" s="8"/>
      <c r="C463" s="8"/>
      <c r="D463" s="8"/>
    </row>
    <row r="464" spans="1:4" x14ac:dyDescent="0.25">
      <c r="A464" s="9"/>
      <c r="B464" s="8"/>
      <c r="C464" s="8"/>
      <c r="D464" s="8"/>
    </row>
    <row r="465" spans="1:4" x14ac:dyDescent="0.25">
      <c r="A465" s="9"/>
      <c r="B465" s="8"/>
      <c r="C465" s="8"/>
      <c r="D465" s="8"/>
    </row>
    <row r="466" spans="1:4" x14ac:dyDescent="0.25">
      <c r="A466" s="9"/>
      <c r="B466" s="8"/>
      <c r="C466" s="8"/>
      <c r="D466" s="8"/>
    </row>
    <row r="467" spans="1:4" x14ac:dyDescent="0.25">
      <c r="A467" s="9"/>
      <c r="B467" s="8"/>
      <c r="C467" s="8"/>
      <c r="D467" s="8"/>
    </row>
    <row r="468" spans="1:4" x14ac:dyDescent="0.25">
      <c r="A468" s="9"/>
      <c r="B468" s="8"/>
      <c r="C468" s="8"/>
      <c r="D468" s="8"/>
    </row>
    <row r="469" spans="1:4" x14ac:dyDescent="0.25">
      <c r="A469" s="9"/>
      <c r="B469" s="8"/>
      <c r="C469" s="8"/>
      <c r="D469" s="8"/>
    </row>
    <row r="470" spans="1:4" x14ac:dyDescent="0.25">
      <c r="A470" s="9"/>
      <c r="B470" s="8"/>
      <c r="C470" s="8"/>
      <c r="D470" s="8"/>
    </row>
    <row r="471" spans="1:4" x14ac:dyDescent="0.25">
      <c r="A471" s="9"/>
      <c r="B471" s="8"/>
      <c r="C471" s="8"/>
      <c r="D471" s="8"/>
    </row>
    <row r="472" spans="1:4" x14ac:dyDescent="0.25">
      <c r="A472" s="9"/>
      <c r="B472" s="8"/>
      <c r="C472" s="8"/>
      <c r="D472" s="8"/>
    </row>
    <row r="473" spans="1:4" x14ac:dyDescent="0.25">
      <c r="A473" s="9"/>
      <c r="B473" s="8"/>
      <c r="C473" s="8"/>
      <c r="D473" s="8"/>
    </row>
    <row r="474" spans="1:4" x14ac:dyDescent="0.25">
      <c r="A474" s="9"/>
      <c r="B474" s="8"/>
      <c r="C474" s="8"/>
      <c r="D474" s="8"/>
    </row>
    <row r="475" spans="1:4" x14ac:dyDescent="0.25">
      <c r="A475" s="9"/>
      <c r="B475" s="8"/>
      <c r="C475" s="8"/>
      <c r="D475" s="8"/>
    </row>
    <row r="476" spans="1:4" x14ac:dyDescent="0.25">
      <c r="A476" s="9"/>
      <c r="B476" s="8"/>
      <c r="C476" s="8"/>
      <c r="D476" s="8"/>
    </row>
    <row r="477" spans="1:4" x14ac:dyDescent="0.25">
      <c r="A477" s="9"/>
      <c r="B477" s="8"/>
      <c r="C477" s="8"/>
      <c r="D477" s="8"/>
    </row>
    <row r="478" spans="1:4" x14ac:dyDescent="0.25">
      <c r="A478" s="9"/>
      <c r="B478" s="8"/>
      <c r="C478" s="8"/>
      <c r="D478" s="8"/>
    </row>
    <row r="479" spans="1:4" x14ac:dyDescent="0.25">
      <c r="A479" s="9"/>
      <c r="B479" s="8"/>
      <c r="C479" s="8"/>
      <c r="D479" s="8"/>
    </row>
    <row r="480" spans="1:4" x14ac:dyDescent="0.25">
      <c r="A480" s="9"/>
      <c r="B480" s="8"/>
      <c r="C480" s="8"/>
      <c r="D480" s="8"/>
    </row>
    <row r="481" spans="1:4" x14ac:dyDescent="0.25">
      <c r="A481" s="9"/>
      <c r="B481" s="8"/>
      <c r="C481" s="8"/>
      <c r="D481" s="8"/>
    </row>
    <row r="482" spans="1:4" x14ac:dyDescent="0.25">
      <c r="A482" s="9"/>
      <c r="B482" s="8"/>
      <c r="C482" s="8"/>
      <c r="D482" s="8"/>
    </row>
    <row r="483" spans="1:4" x14ac:dyDescent="0.25">
      <c r="A483" s="9"/>
      <c r="B483" s="8"/>
      <c r="C483" s="8"/>
      <c r="D483" s="8"/>
    </row>
    <row r="484" spans="1:4" x14ac:dyDescent="0.25">
      <c r="A484" s="9"/>
      <c r="B484" s="8"/>
      <c r="C484" s="8"/>
      <c r="D484" s="8"/>
    </row>
    <row r="485" spans="1:4" x14ac:dyDescent="0.25">
      <c r="A485" s="9"/>
      <c r="B485" s="8"/>
      <c r="C485" s="8"/>
      <c r="D485" s="8"/>
    </row>
    <row r="486" spans="1:4" x14ac:dyDescent="0.25">
      <c r="A486" s="9"/>
      <c r="B486" s="8"/>
      <c r="C486" s="8"/>
      <c r="D486" s="8"/>
    </row>
    <row r="487" spans="1:4" x14ac:dyDescent="0.25">
      <c r="A487" s="9"/>
      <c r="B487" s="8"/>
      <c r="C487" s="8"/>
      <c r="D487" s="8"/>
    </row>
    <row r="488" spans="1:4" x14ac:dyDescent="0.25">
      <c r="A488" s="9"/>
      <c r="B488" s="8"/>
      <c r="C488" s="8"/>
      <c r="D488" s="8"/>
    </row>
    <row r="489" spans="1:4" x14ac:dyDescent="0.25">
      <c r="A489" s="9"/>
      <c r="B489" s="8"/>
      <c r="C489" s="8"/>
      <c r="D489" s="8"/>
    </row>
    <row r="490" spans="1:4" x14ac:dyDescent="0.25">
      <c r="A490" s="9"/>
      <c r="B490" s="8"/>
      <c r="C490" s="8"/>
      <c r="D490" s="8"/>
    </row>
    <row r="491" spans="1:4" x14ac:dyDescent="0.25">
      <c r="A491" s="9"/>
      <c r="B491" s="8"/>
      <c r="C491" s="8"/>
      <c r="D491" s="8"/>
    </row>
    <row r="492" spans="1:4" x14ac:dyDescent="0.25">
      <c r="A492" s="9"/>
      <c r="B492" s="8"/>
      <c r="C492" s="8"/>
      <c r="D492" s="8"/>
    </row>
    <row r="493" spans="1:4" x14ac:dyDescent="0.25">
      <c r="A493" s="9"/>
      <c r="B493" s="8"/>
      <c r="C493" s="8"/>
      <c r="D493" s="8"/>
    </row>
    <row r="494" spans="1:4" x14ac:dyDescent="0.25">
      <c r="A494" s="9"/>
      <c r="B494" s="8"/>
      <c r="C494" s="8"/>
      <c r="D494" s="8"/>
    </row>
    <row r="495" spans="1:4" x14ac:dyDescent="0.25">
      <c r="A495" s="9"/>
      <c r="B495" s="8"/>
      <c r="C495" s="8"/>
      <c r="D495" s="8"/>
    </row>
    <row r="496" spans="1:4" x14ac:dyDescent="0.25">
      <c r="A496" s="9"/>
      <c r="B496" s="8"/>
      <c r="C496" s="8"/>
      <c r="D496" s="8"/>
    </row>
    <row r="497" spans="1:4" x14ac:dyDescent="0.25">
      <c r="A497" s="9"/>
      <c r="B497" s="8"/>
      <c r="C497" s="8"/>
      <c r="D497" s="8"/>
    </row>
    <row r="498" spans="1:4" x14ac:dyDescent="0.25">
      <c r="A498" s="9"/>
      <c r="B498" s="8"/>
      <c r="C498" s="8"/>
      <c r="D498" s="8"/>
    </row>
    <row r="499" spans="1:4" x14ac:dyDescent="0.25">
      <c r="A499" s="9"/>
      <c r="B499" s="8"/>
      <c r="C499" s="8"/>
      <c r="D499" s="8"/>
    </row>
    <row r="500" spans="1:4" x14ac:dyDescent="0.25">
      <c r="A500" s="9"/>
      <c r="B500" s="8"/>
      <c r="C500" s="8"/>
      <c r="D500" s="8"/>
    </row>
    <row r="501" spans="1:4" x14ac:dyDescent="0.25">
      <c r="A501" s="9"/>
      <c r="B501" s="8"/>
      <c r="C501" s="8"/>
      <c r="D501" s="8"/>
    </row>
    <row r="502" spans="1:4" x14ac:dyDescent="0.25">
      <c r="A502" s="9"/>
      <c r="B502" s="8"/>
      <c r="C502" s="8"/>
      <c r="D502" s="8"/>
    </row>
    <row r="503" spans="1:4" x14ac:dyDescent="0.25">
      <c r="A503" s="9"/>
      <c r="B503" s="8"/>
      <c r="C503" s="8"/>
      <c r="D503" s="8"/>
    </row>
    <row r="504" spans="1:4" x14ac:dyDescent="0.25">
      <c r="A504" s="9"/>
      <c r="B504" s="8"/>
      <c r="C504" s="8"/>
      <c r="D504" s="8"/>
    </row>
    <row r="505" spans="1:4" x14ac:dyDescent="0.25">
      <c r="A505" s="9"/>
      <c r="B505" s="8"/>
      <c r="C505" s="8"/>
      <c r="D505" s="8"/>
    </row>
    <row r="506" spans="1:4" x14ac:dyDescent="0.25">
      <c r="A506" s="9"/>
      <c r="B506" s="8"/>
      <c r="C506" s="8"/>
      <c r="D506" s="8"/>
    </row>
    <row r="507" spans="1:4" x14ac:dyDescent="0.25">
      <c r="A507" s="9"/>
      <c r="B507" s="8"/>
      <c r="C507" s="8"/>
      <c r="D507" s="8"/>
    </row>
    <row r="508" spans="1:4" x14ac:dyDescent="0.25">
      <c r="A508" s="9"/>
      <c r="B508" s="8"/>
      <c r="C508" s="8"/>
      <c r="D508" s="8"/>
    </row>
    <row r="509" spans="1:4" x14ac:dyDescent="0.25">
      <c r="A509" s="9"/>
      <c r="B509" s="8"/>
      <c r="C509" s="8"/>
      <c r="D509" s="8"/>
    </row>
    <row r="510" spans="1:4" x14ac:dyDescent="0.25">
      <c r="A510" s="9"/>
      <c r="B510" s="8"/>
      <c r="C510" s="8"/>
      <c r="D510" s="8"/>
    </row>
    <row r="511" spans="1:4" x14ac:dyDescent="0.25">
      <c r="A511" s="9"/>
      <c r="B511" s="8"/>
      <c r="C511" s="8"/>
      <c r="D511" s="8"/>
    </row>
    <row r="512" spans="1:4" x14ac:dyDescent="0.25">
      <c r="A512" s="9"/>
      <c r="B512" s="8"/>
      <c r="C512" s="8"/>
      <c r="D512" s="8"/>
    </row>
    <row r="513" spans="1:4" x14ac:dyDescent="0.25">
      <c r="A513" s="9"/>
      <c r="B513" s="8"/>
      <c r="C513" s="8"/>
      <c r="D513" s="8"/>
    </row>
    <row r="514" spans="1:4" x14ac:dyDescent="0.25">
      <c r="A514" s="9"/>
      <c r="B514" s="8"/>
      <c r="C514" s="8"/>
      <c r="D514" s="8"/>
    </row>
    <row r="515" spans="1:4" x14ac:dyDescent="0.25">
      <c r="A515" s="9"/>
      <c r="B515" s="8"/>
      <c r="C515" s="8"/>
      <c r="D515" s="8"/>
    </row>
    <row r="516" spans="1:4" x14ac:dyDescent="0.25">
      <c r="A516" s="9"/>
      <c r="B516" s="8"/>
      <c r="C516" s="8"/>
      <c r="D516" s="8"/>
    </row>
    <row r="517" spans="1:4" x14ac:dyDescent="0.25">
      <c r="A517" s="9"/>
      <c r="B517" s="8"/>
      <c r="C517" s="8"/>
      <c r="D517" s="8"/>
    </row>
    <row r="518" spans="1:4" x14ac:dyDescent="0.25">
      <c r="A518" s="9"/>
      <c r="B518" s="8"/>
      <c r="C518" s="8"/>
      <c r="D518" s="8"/>
    </row>
    <row r="519" spans="1:4" x14ac:dyDescent="0.25">
      <c r="A519" s="9"/>
      <c r="B519" s="8"/>
      <c r="C519" s="8"/>
      <c r="D519" s="8"/>
    </row>
    <row r="520" spans="1:4" x14ac:dyDescent="0.25">
      <c r="A520" s="9"/>
      <c r="B520" s="8"/>
      <c r="C520" s="8"/>
      <c r="D520" s="8"/>
    </row>
    <row r="521" spans="1:4" x14ac:dyDescent="0.25">
      <c r="A521" s="9"/>
      <c r="B521" s="8"/>
      <c r="C521" s="8"/>
      <c r="D521" s="8"/>
    </row>
    <row r="522" spans="1:4" x14ac:dyDescent="0.25">
      <c r="A522" s="9"/>
      <c r="B522" s="8"/>
      <c r="C522" s="8"/>
      <c r="D522" s="8"/>
    </row>
    <row r="523" spans="1:4" x14ac:dyDescent="0.25">
      <c r="A523" s="9"/>
      <c r="B523" s="8"/>
      <c r="C523" s="8"/>
      <c r="D523" s="8"/>
    </row>
    <row r="524" spans="1:4" x14ac:dyDescent="0.25">
      <c r="A524" s="9"/>
      <c r="B524" s="8"/>
      <c r="C524" s="8"/>
      <c r="D524" s="8"/>
    </row>
    <row r="525" spans="1:4" x14ac:dyDescent="0.25">
      <c r="A525" s="9"/>
      <c r="B525" s="8"/>
      <c r="C525" s="8"/>
      <c r="D525" s="8"/>
    </row>
    <row r="526" spans="1:4" x14ac:dyDescent="0.25">
      <c r="A526" s="9"/>
      <c r="B526" s="8"/>
      <c r="C526" s="8"/>
      <c r="D526" s="8"/>
    </row>
    <row r="527" spans="1:4" x14ac:dyDescent="0.25">
      <c r="A527" s="9"/>
      <c r="B527" s="8"/>
      <c r="C527" s="8"/>
      <c r="D527" s="8"/>
    </row>
    <row r="528" spans="1:4" x14ac:dyDescent="0.25">
      <c r="A528" s="9"/>
      <c r="B528" s="8"/>
      <c r="C528" s="8"/>
      <c r="D528" s="8"/>
    </row>
    <row r="529" spans="1:4" x14ac:dyDescent="0.25">
      <c r="A529" s="9"/>
      <c r="B529" s="8"/>
      <c r="C529" s="8"/>
      <c r="D529" s="8"/>
    </row>
    <row r="530" spans="1:4" x14ac:dyDescent="0.25">
      <c r="A530" s="9"/>
      <c r="B530" s="8"/>
      <c r="C530" s="8"/>
      <c r="D530" s="8"/>
    </row>
    <row r="531" spans="1:4" x14ac:dyDescent="0.25">
      <c r="A531" s="9"/>
      <c r="B531" s="8"/>
      <c r="C531" s="8"/>
      <c r="D531" s="8"/>
    </row>
    <row r="532" spans="1:4" x14ac:dyDescent="0.25">
      <c r="A532" s="9"/>
      <c r="B532" s="8"/>
      <c r="C532" s="8"/>
      <c r="D532" s="8"/>
    </row>
    <row r="533" spans="1:4" x14ac:dyDescent="0.25">
      <c r="A533" s="9"/>
      <c r="B533" s="8"/>
      <c r="C533" s="8"/>
      <c r="D533" s="8"/>
    </row>
    <row r="534" spans="1:4" x14ac:dyDescent="0.25">
      <c r="A534" s="9"/>
      <c r="B534" s="8"/>
      <c r="C534" s="8"/>
      <c r="D534" s="8"/>
    </row>
    <row r="535" spans="1:4" x14ac:dyDescent="0.25">
      <c r="A535" s="9"/>
      <c r="B535" s="8"/>
      <c r="C535" s="8"/>
      <c r="D535" s="8"/>
    </row>
    <row r="536" spans="1:4" x14ac:dyDescent="0.25">
      <c r="A536" s="9"/>
      <c r="B536" s="8"/>
      <c r="C536" s="8"/>
      <c r="D536" s="8"/>
    </row>
    <row r="537" spans="1:4" x14ac:dyDescent="0.25">
      <c r="A537" s="9"/>
      <c r="B537" s="8"/>
      <c r="C537" s="8"/>
      <c r="D537" s="8"/>
    </row>
    <row r="538" spans="1:4" x14ac:dyDescent="0.25">
      <c r="A538" s="9"/>
      <c r="B538" s="8"/>
      <c r="C538" s="8"/>
      <c r="D538" s="8"/>
    </row>
    <row r="539" spans="1:4" x14ac:dyDescent="0.25">
      <c r="A539" s="9"/>
      <c r="B539" s="8"/>
      <c r="C539" s="8"/>
      <c r="D539" s="8"/>
    </row>
    <row r="540" spans="1:4" x14ac:dyDescent="0.25">
      <c r="A540" s="9"/>
      <c r="B540" s="8"/>
      <c r="C540" s="8"/>
      <c r="D540" s="8"/>
    </row>
    <row r="541" spans="1:4" x14ac:dyDescent="0.25">
      <c r="A541" s="9"/>
      <c r="B541" s="8"/>
      <c r="C541" s="8"/>
      <c r="D541" s="8"/>
    </row>
    <row r="542" spans="1:4" x14ac:dyDescent="0.25">
      <c r="A542" s="9"/>
      <c r="B542" s="8"/>
      <c r="C542" s="8"/>
      <c r="D542" s="8"/>
    </row>
    <row r="543" spans="1:4" x14ac:dyDescent="0.25">
      <c r="A543" s="9"/>
      <c r="B543" s="8"/>
      <c r="C543" s="8"/>
      <c r="D543" s="8"/>
    </row>
    <row r="544" spans="1:4" x14ac:dyDescent="0.25">
      <c r="A544" s="9"/>
      <c r="B544" s="8"/>
      <c r="C544" s="8"/>
      <c r="D544" s="8"/>
    </row>
    <row r="545" spans="1:4" x14ac:dyDescent="0.25">
      <c r="A545" s="9"/>
      <c r="B545" s="8"/>
      <c r="C545" s="8"/>
      <c r="D545" s="8"/>
    </row>
    <row r="546" spans="1:4" x14ac:dyDescent="0.25">
      <c r="A546" s="9"/>
      <c r="B546" s="8"/>
      <c r="C546" s="8"/>
      <c r="D546" s="8"/>
    </row>
    <row r="547" spans="1:4" x14ac:dyDescent="0.25">
      <c r="A547" s="9"/>
      <c r="B547" s="8"/>
      <c r="C547" s="8"/>
      <c r="D547" s="8"/>
    </row>
    <row r="548" spans="1:4" x14ac:dyDescent="0.25">
      <c r="A548" s="9"/>
      <c r="B548" s="8"/>
      <c r="C548" s="8"/>
      <c r="D548" s="8"/>
    </row>
    <row r="549" spans="1:4" x14ac:dyDescent="0.25">
      <c r="A549" s="9"/>
      <c r="B549" s="8"/>
      <c r="C549" s="8"/>
      <c r="D549" s="8"/>
    </row>
    <row r="550" spans="1:4" x14ac:dyDescent="0.25">
      <c r="A550" s="9"/>
      <c r="B550" s="8"/>
      <c r="C550" s="8"/>
      <c r="D550" s="8"/>
    </row>
    <row r="551" spans="1:4" x14ac:dyDescent="0.25">
      <c r="A551" s="9"/>
      <c r="B551" s="8"/>
      <c r="C551" s="8"/>
      <c r="D551" s="8"/>
    </row>
    <row r="552" spans="1:4" x14ac:dyDescent="0.25">
      <c r="A552" s="9"/>
      <c r="B552" s="8"/>
      <c r="C552" s="8"/>
      <c r="D552" s="8"/>
    </row>
    <row r="553" spans="1:4" x14ac:dyDescent="0.25">
      <c r="A553" s="9"/>
      <c r="B553" s="8"/>
      <c r="C553" s="8"/>
      <c r="D553" s="8"/>
    </row>
    <row r="554" spans="1:4" x14ac:dyDescent="0.25">
      <c r="A554" s="9"/>
      <c r="B554" s="8"/>
      <c r="C554" s="8"/>
      <c r="D554" s="8"/>
    </row>
    <row r="555" spans="1:4" x14ac:dyDescent="0.25">
      <c r="A555" s="9"/>
      <c r="B555" s="8"/>
      <c r="C555" s="8"/>
      <c r="D555" s="8"/>
    </row>
    <row r="556" spans="1:4" x14ac:dyDescent="0.25">
      <c r="A556" s="9"/>
      <c r="B556" s="8"/>
      <c r="C556" s="8"/>
      <c r="D556" s="8"/>
    </row>
    <row r="557" spans="1:4" x14ac:dyDescent="0.25">
      <c r="A557" s="9"/>
      <c r="B557" s="8"/>
      <c r="C557" s="8"/>
      <c r="D557" s="8"/>
    </row>
    <row r="558" spans="1:4" x14ac:dyDescent="0.25">
      <c r="A558" s="9"/>
      <c r="B558" s="8"/>
      <c r="C558" s="8"/>
      <c r="D558" s="8"/>
    </row>
    <row r="559" spans="1:4" x14ac:dyDescent="0.25">
      <c r="A559" s="9"/>
      <c r="B559" s="8"/>
      <c r="C559" s="8"/>
      <c r="D559" s="8"/>
    </row>
    <row r="560" spans="1:4" x14ac:dyDescent="0.25">
      <c r="A560" s="9"/>
      <c r="B560" s="8"/>
      <c r="C560" s="8"/>
      <c r="D560" s="8"/>
    </row>
    <row r="561" spans="1:4" x14ac:dyDescent="0.25">
      <c r="A561" s="9"/>
      <c r="B561" s="8"/>
      <c r="C561" s="8"/>
      <c r="D561" s="8"/>
    </row>
    <row r="562" spans="1:4" x14ac:dyDescent="0.25">
      <c r="A562" s="9"/>
      <c r="B562" s="8"/>
      <c r="C562" s="8"/>
      <c r="D562" s="8"/>
    </row>
    <row r="563" spans="1:4" x14ac:dyDescent="0.25">
      <c r="A563" s="9"/>
      <c r="B563" s="8"/>
      <c r="C563" s="8"/>
      <c r="D563" s="8"/>
    </row>
    <row r="564" spans="1:4" x14ac:dyDescent="0.25">
      <c r="A564" s="9"/>
      <c r="B564" s="8"/>
      <c r="C564" s="8"/>
      <c r="D564" s="8"/>
    </row>
    <row r="565" spans="1:4" x14ac:dyDescent="0.25">
      <c r="A565" s="9"/>
      <c r="B565" s="8"/>
      <c r="C565" s="8"/>
      <c r="D565" s="8"/>
    </row>
    <row r="566" spans="1:4" x14ac:dyDescent="0.25">
      <c r="A566" s="9"/>
      <c r="B566" s="8"/>
      <c r="C566" s="8"/>
      <c r="D566" s="8"/>
    </row>
    <row r="567" spans="1:4" x14ac:dyDescent="0.25">
      <c r="A567" s="9"/>
      <c r="B567" s="8"/>
      <c r="C567" s="8"/>
      <c r="D567" s="8"/>
    </row>
    <row r="568" spans="1:4" x14ac:dyDescent="0.25">
      <c r="A568" s="9"/>
      <c r="B568" s="8"/>
      <c r="C568" s="8"/>
      <c r="D568" s="8"/>
    </row>
    <row r="569" spans="1:4" x14ac:dyDescent="0.25">
      <c r="A569" s="9"/>
      <c r="B569" s="8"/>
      <c r="C569" s="8"/>
      <c r="D569" s="8"/>
    </row>
    <row r="570" spans="1:4" x14ac:dyDescent="0.25">
      <c r="A570" s="9"/>
      <c r="B570" s="8"/>
      <c r="C570" s="8"/>
      <c r="D570" s="8"/>
    </row>
    <row r="571" spans="1:4" x14ac:dyDescent="0.25">
      <c r="A571" s="9"/>
      <c r="B571" s="8"/>
      <c r="C571" s="8"/>
      <c r="D571" s="8"/>
    </row>
    <row r="572" spans="1:4" x14ac:dyDescent="0.25">
      <c r="A572" s="9"/>
      <c r="B572" s="8"/>
      <c r="C572" s="8"/>
      <c r="D572" s="8"/>
    </row>
    <row r="573" spans="1:4" x14ac:dyDescent="0.25">
      <c r="A573" s="9"/>
      <c r="B573" s="8"/>
      <c r="C573" s="8"/>
      <c r="D573" s="8"/>
    </row>
    <row r="574" spans="1:4" x14ac:dyDescent="0.25">
      <c r="A574" s="9"/>
      <c r="B574" s="8"/>
      <c r="C574" s="8"/>
      <c r="D574" s="8"/>
    </row>
    <row r="575" spans="1:4" x14ac:dyDescent="0.25">
      <c r="A575" s="9"/>
      <c r="B575" s="8"/>
      <c r="C575" s="8"/>
      <c r="D575" s="8"/>
    </row>
    <row r="576" spans="1:4" x14ac:dyDescent="0.25">
      <c r="A576" s="9"/>
      <c r="B576" s="8"/>
      <c r="C576" s="8"/>
      <c r="D576" s="8"/>
    </row>
    <row r="577" spans="1:4" x14ac:dyDescent="0.25">
      <c r="A577" s="9"/>
      <c r="B577" s="8"/>
      <c r="C577" s="8"/>
      <c r="D577" s="8"/>
    </row>
    <row r="578" spans="1:4" x14ac:dyDescent="0.25">
      <c r="A578" s="9"/>
      <c r="B578" s="8"/>
      <c r="C578" s="8"/>
      <c r="D578" s="8"/>
    </row>
    <row r="579" spans="1:4" x14ac:dyDescent="0.25">
      <c r="A579" s="9"/>
      <c r="B579" s="8"/>
      <c r="C579" s="8"/>
      <c r="D579" s="8"/>
    </row>
    <row r="580" spans="1:4" x14ac:dyDescent="0.25">
      <c r="A580" s="9"/>
      <c r="B580" s="8"/>
      <c r="C580" s="8"/>
      <c r="D580" s="8"/>
    </row>
    <row r="581" spans="1:4" x14ac:dyDescent="0.25">
      <c r="A581" s="9"/>
      <c r="B581" s="8"/>
      <c r="C581" s="8"/>
      <c r="D581" s="8"/>
    </row>
    <row r="582" spans="1:4" x14ac:dyDescent="0.25">
      <c r="A582" s="9"/>
      <c r="B582" s="8"/>
      <c r="C582" s="8"/>
      <c r="D582" s="8"/>
    </row>
    <row r="583" spans="1:4" x14ac:dyDescent="0.25">
      <c r="A583" s="9"/>
      <c r="B583" s="8"/>
      <c r="C583" s="8"/>
      <c r="D583" s="8"/>
    </row>
    <row r="584" spans="1:4" x14ac:dyDescent="0.25">
      <c r="A584" s="9"/>
      <c r="B584" s="8"/>
      <c r="C584" s="8"/>
      <c r="D584" s="8"/>
    </row>
    <row r="585" spans="1:4" x14ac:dyDescent="0.25">
      <c r="A585" s="9"/>
      <c r="B585" s="8"/>
      <c r="C585" s="8"/>
      <c r="D585" s="8"/>
    </row>
    <row r="586" spans="1:4" x14ac:dyDescent="0.25">
      <c r="A586" s="9"/>
      <c r="B586" s="8"/>
      <c r="C586" s="8"/>
      <c r="D586" s="8"/>
    </row>
    <row r="587" spans="1:4" x14ac:dyDescent="0.25">
      <c r="A587" s="9"/>
      <c r="B587" s="8"/>
      <c r="C587" s="8"/>
      <c r="D587" s="8"/>
    </row>
    <row r="588" spans="1:4" x14ac:dyDescent="0.25">
      <c r="A588" s="9"/>
      <c r="B588" s="8"/>
      <c r="C588" s="8"/>
      <c r="D588" s="8"/>
    </row>
    <row r="589" spans="1:4" x14ac:dyDescent="0.25">
      <c r="A589" s="9"/>
      <c r="B589" s="8"/>
      <c r="C589" s="8"/>
      <c r="D589" s="8"/>
    </row>
    <row r="590" spans="1:4" x14ac:dyDescent="0.25">
      <c r="A590" s="9"/>
      <c r="B590" s="8"/>
      <c r="C590" s="8"/>
      <c r="D590" s="8"/>
    </row>
    <row r="591" spans="1:4" x14ac:dyDescent="0.25">
      <c r="A591" s="9"/>
      <c r="B591" s="8"/>
      <c r="C591" s="8"/>
      <c r="D591" s="8"/>
    </row>
    <row r="592" spans="1:4" x14ac:dyDescent="0.25">
      <c r="A592" s="9"/>
      <c r="B592" s="8"/>
      <c r="C592" s="8"/>
      <c r="D592" s="8"/>
    </row>
    <row r="593" spans="1:4" x14ac:dyDescent="0.25">
      <c r="A593" s="9"/>
      <c r="B593" s="8"/>
      <c r="C593" s="8"/>
      <c r="D593" s="8"/>
    </row>
    <row r="594" spans="1:4" x14ac:dyDescent="0.25">
      <c r="A594" s="9"/>
      <c r="B594" s="8"/>
      <c r="C594" s="8"/>
      <c r="D594" s="8"/>
    </row>
    <row r="595" spans="1:4" x14ac:dyDescent="0.25">
      <c r="A595" s="9"/>
      <c r="B595" s="8"/>
      <c r="C595" s="8"/>
      <c r="D595" s="8"/>
    </row>
    <row r="596" spans="1:4" x14ac:dyDescent="0.25">
      <c r="A596" s="9"/>
      <c r="B596" s="8"/>
      <c r="C596" s="8"/>
      <c r="D596" s="8"/>
    </row>
    <row r="597" spans="1:4" x14ac:dyDescent="0.25">
      <c r="A597" s="9"/>
      <c r="B597" s="8"/>
      <c r="C597" s="8"/>
      <c r="D597" s="8"/>
    </row>
    <row r="598" spans="1:4" x14ac:dyDescent="0.25">
      <c r="A598" s="9"/>
      <c r="B598" s="8"/>
      <c r="C598" s="8"/>
      <c r="D598" s="8"/>
    </row>
    <row r="599" spans="1:4" x14ac:dyDescent="0.25">
      <c r="A599" s="9"/>
      <c r="B599" s="8"/>
      <c r="C599" s="8"/>
      <c r="D599" s="8"/>
    </row>
    <row r="600" spans="1:4" x14ac:dyDescent="0.25">
      <c r="A600" s="9"/>
      <c r="B600" s="8"/>
      <c r="C600" s="8"/>
      <c r="D600" s="8"/>
    </row>
    <row r="601" spans="1:4" x14ac:dyDescent="0.25">
      <c r="A601" s="9"/>
      <c r="B601" s="8"/>
      <c r="C601" s="8"/>
      <c r="D601" s="8"/>
    </row>
    <row r="602" spans="1:4" x14ac:dyDescent="0.25">
      <c r="A602" s="9"/>
      <c r="B602" s="8"/>
      <c r="C602" s="8"/>
      <c r="D602" s="8"/>
    </row>
    <row r="603" spans="1:4" x14ac:dyDescent="0.25">
      <c r="A603" s="9"/>
      <c r="B603" s="8"/>
      <c r="C603" s="8"/>
      <c r="D603" s="8"/>
    </row>
    <row r="604" spans="1:4" x14ac:dyDescent="0.25">
      <c r="A604" s="9"/>
      <c r="B604" s="8"/>
      <c r="C604" s="8"/>
      <c r="D604" s="8"/>
    </row>
    <row r="605" spans="1:4" x14ac:dyDescent="0.25">
      <c r="A605" s="9"/>
      <c r="B605" s="8"/>
      <c r="C605" s="8"/>
      <c r="D605" s="8"/>
    </row>
    <row r="606" spans="1:4" x14ac:dyDescent="0.25">
      <c r="A606" s="9"/>
      <c r="B606" s="8"/>
      <c r="C606" s="8"/>
      <c r="D606" s="8"/>
    </row>
    <row r="607" spans="1:4" x14ac:dyDescent="0.25">
      <c r="A607" s="9"/>
      <c r="B607" s="8"/>
      <c r="C607" s="8"/>
      <c r="D607" s="8"/>
    </row>
    <row r="608" spans="1:4" x14ac:dyDescent="0.25">
      <c r="A608" s="9"/>
      <c r="B608" s="8"/>
      <c r="C608" s="8"/>
      <c r="D608" s="8"/>
    </row>
    <row r="609" spans="1:4" x14ac:dyDescent="0.25">
      <c r="A609" s="9"/>
      <c r="B609" s="8"/>
      <c r="C609" s="8"/>
      <c r="D609" s="8"/>
    </row>
    <row r="610" spans="1:4" x14ac:dyDescent="0.25">
      <c r="A610" s="9"/>
      <c r="B610" s="8"/>
      <c r="C610" s="8"/>
      <c r="D610" s="8"/>
    </row>
    <row r="611" spans="1:4" x14ac:dyDescent="0.25">
      <c r="A611" s="9"/>
      <c r="B611" s="8"/>
      <c r="C611" s="8"/>
      <c r="D611" s="8"/>
    </row>
    <row r="612" spans="1:4" x14ac:dyDescent="0.25">
      <c r="A612" s="9"/>
      <c r="B612" s="8"/>
      <c r="C612" s="8"/>
      <c r="D612" s="8"/>
    </row>
    <row r="613" spans="1:4" x14ac:dyDescent="0.25">
      <c r="A613" s="9"/>
      <c r="B613" s="8"/>
      <c r="C613" s="8"/>
      <c r="D613" s="8"/>
    </row>
    <row r="614" spans="1:4" x14ac:dyDescent="0.25">
      <c r="A614" s="9"/>
      <c r="B614" s="8"/>
      <c r="C614" s="8"/>
      <c r="D614" s="8"/>
    </row>
    <row r="615" spans="1:4" x14ac:dyDescent="0.25">
      <c r="A615" s="9"/>
      <c r="B615" s="8"/>
      <c r="C615" s="8"/>
      <c r="D615" s="8"/>
    </row>
    <row r="616" spans="1:4" x14ac:dyDescent="0.25">
      <c r="A616" s="9"/>
      <c r="B616" s="8"/>
      <c r="C616" s="8"/>
      <c r="D616" s="8"/>
    </row>
    <row r="617" spans="1:4" x14ac:dyDescent="0.25">
      <c r="A617" s="9"/>
      <c r="B617" s="8"/>
      <c r="C617" s="8"/>
      <c r="D617" s="8"/>
    </row>
    <row r="618" spans="1:4" x14ac:dyDescent="0.25">
      <c r="A618" s="9"/>
      <c r="B618" s="8"/>
      <c r="C618" s="8"/>
      <c r="D618" s="8"/>
    </row>
    <row r="619" spans="1:4" x14ac:dyDescent="0.25">
      <c r="A619" s="9"/>
      <c r="B619" s="8"/>
      <c r="C619" s="8"/>
      <c r="D619" s="8"/>
    </row>
    <row r="620" spans="1:4" x14ac:dyDescent="0.25">
      <c r="A620" s="9"/>
      <c r="B620" s="8"/>
      <c r="C620" s="8"/>
      <c r="D620" s="8"/>
    </row>
    <row r="621" spans="1:4" x14ac:dyDescent="0.25">
      <c r="A621" s="9"/>
      <c r="B621" s="8"/>
      <c r="C621" s="8"/>
      <c r="D621" s="8"/>
    </row>
    <row r="622" spans="1:4" x14ac:dyDescent="0.25">
      <c r="A622" s="9"/>
      <c r="B622" s="8"/>
      <c r="C622" s="8"/>
      <c r="D622" s="8"/>
    </row>
    <row r="623" spans="1:4" x14ac:dyDescent="0.25">
      <c r="A623" s="9"/>
      <c r="B623" s="8"/>
      <c r="C623" s="8"/>
      <c r="D623" s="8"/>
    </row>
    <row r="624" spans="1:4" x14ac:dyDescent="0.25">
      <c r="A624" s="9"/>
      <c r="B624" s="8"/>
      <c r="C624" s="8"/>
      <c r="D624" s="8"/>
    </row>
    <row r="625" spans="1:4" x14ac:dyDescent="0.25">
      <c r="A625" s="9"/>
      <c r="B625" s="8"/>
      <c r="C625" s="8"/>
      <c r="D625" s="8"/>
    </row>
    <row r="626" spans="1:4" x14ac:dyDescent="0.25">
      <c r="A626" s="9"/>
      <c r="B626" s="8"/>
      <c r="C626" s="8"/>
      <c r="D626" s="8"/>
    </row>
    <row r="627" spans="1:4" x14ac:dyDescent="0.25">
      <c r="A627" s="9"/>
      <c r="B627" s="8"/>
      <c r="C627" s="8"/>
      <c r="D627" s="8"/>
    </row>
    <row r="628" spans="1:4" x14ac:dyDescent="0.25">
      <c r="A628" s="9"/>
      <c r="B628" s="8"/>
      <c r="C628" s="8"/>
      <c r="D628" s="8"/>
    </row>
    <row r="629" spans="1:4" x14ac:dyDescent="0.25">
      <c r="A629" s="9"/>
      <c r="B629" s="8"/>
      <c r="C629" s="8"/>
      <c r="D629" s="8"/>
    </row>
    <row r="630" spans="1:4" x14ac:dyDescent="0.25">
      <c r="A630" s="9"/>
      <c r="B630" s="8"/>
      <c r="C630" s="8"/>
      <c r="D630" s="8"/>
    </row>
    <row r="631" spans="1:4" x14ac:dyDescent="0.25">
      <c r="A631" s="9"/>
      <c r="B631" s="8"/>
      <c r="C631" s="8"/>
      <c r="D631" s="8"/>
    </row>
    <row r="632" spans="1:4" x14ac:dyDescent="0.25">
      <c r="A632" s="9"/>
      <c r="B632" s="8"/>
      <c r="C632" s="8"/>
      <c r="D632" s="8"/>
    </row>
    <row r="633" spans="1:4" x14ac:dyDescent="0.25">
      <c r="A633" s="9"/>
      <c r="B633" s="8"/>
      <c r="C633" s="8"/>
      <c r="D633" s="8"/>
    </row>
    <row r="634" spans="1:4" x14ac:dyDescent="0.25">
      <c r="A634" s="9"/>
      <c r="B634" s="8"/>
      <c r="C634" s="8"/>
      <c r="D634" s="8"/>
    </row>
    <row r="635" spans="1:4" x14ac:dyDescent="0.25">
      <c r="A635" s="9"/>
      <c r="B635" s="8"/>
      <c r="C635" s="8"/>
      <c r="D635" s="8"/>
    </row>
    <row r="636" spans="1:4" x14ac:dyDescent="0.25">
      <c r="A636" s="9"/>
      <c r="B636" s="8"/>
      <c r="C636" s="8"/>
      <c r="D636" s="8"/>
    </row>
    <row r="637" spans="1:4" x14ac:dyDescent="0.25">
      <c r="A637" s="9"/>
      <c r="B637" s="8"/>
      <c r="C637" s="8"/>
      <c r="D637" s="8"/>
    </row>
    <row r="638" spans="1:4" x14ac:dyDescent="0.25">
      <c r="A638" s="9"/>
      <c r="B638" s="8"/>
      <c r="C638" s="8"/>
      <c r="D638" s="8"/>
    </row>
    <row r="639" spans="1:4" x14ac:dyDescent="0.25">
      <c r="A639" s="9"/>
      <c r="B639" s="8"/>
      <c r="C639" s="8"/>
      <c r="D639" s="8"/>
    </row>
    <row r="640" spans="1:4" x14ac:dyDescent="0.25">
      <c r="A640" s="9"/>
      <c r="B640" s="8"/>
      <c r="C640" s="8"/>
      <c r="D640" s="8"/>
    </row>
    <row r="641" spans="1:4" x14ac:dyDescent="0.25">
      <c r="A641" s="9"/>
      <c r="B641" s="8"/>
      <c r="C641" s="8"/>
      <c r="D641" s="8"/>
    </row>
    <row r="642" spans="1:4" x14ac:dyDescent="0.25">
      <c r="A642" s="9"/>
      <c r="B642" s="8"/>
      <c r="C642" s="8"/>
      <c r="D642" s="8"/>
    </row>
    <row r="643" spans="1:4" x14ac:dyDescent="0.25">
      <c r="A643" s="9"/>
      <c r="B643" s="8"/>
      <c r="C643" s="8"/>
      <c r="D643" s="8"/>
    </row>
    <row r="644" spans="1:4" x14ac:dyDescent="0.25">
      <c r="A644" s="9"/>
      <c r="B644" s="8"/>
      <c r="C644" s="8"/>
      <c r="D644" s="8"/>
    </row>
    <row r="645" spans="1:4" x14ac:dyDescent="0.25">
      <c r="A645" s="9"/>
      <c r="B645" s="8"/>
      <c r="C645" s="8"/>
      <c r="D645" s="8"/>
    </row>
    <row r="646" spans="1:4" x14ac:dyDescent="0.25">
      <c r="A646" s="9"/>
      <c r="B646" s="8"/>
      <c r="C646" s="8"/>
      <c r="D646" s="8"/>
    </row>
    <row r="647" spans="1:4" x14ac:dyDescent="0.25">
      <c r="A647" s="9"/>
      <c r="B647" s="8"/>
      <c r="C647" s="8"/>
      <c r="D647" s="8"/>
    </row>
    <row r="648" spans="1:4" x14ac:dyDescent="0.25">
      <c r="A648" s="9"/>
      <c r="B648" s="8"/>
      <c r="C648" s="8"/>
      <c r="D648" s="8"/>
    </row>
    <row r="649" spans="1:4" x14ac:dyDescent="0.25">
      <c r="A649" s="9"/>
      <c r="B649" s="8"/>
      <c r="C649" s="8"/>
      <c r="D649" s="8"/>
    </row>
    <row r="650" spans="1:4" x14ac:dyDescent="0.25">
      <c r="A650" s="9"/>
      <c r="B650" s="8"/>
      <c r="C650" s="8"/>
      <c r="D650" s="8"/>
    </row>
    <row r="651" spans="1:4" x14ac:dyDescent="0.25">
      <c r="A651" s="9"/>
      <c r="B651" s="8"/>
      <c r="C651" s="8"/>
      <c r="D651" s="8"/>
    </row>
    <row r="652" spans="1:4" x14ac:dyDescent="0.25">
      <c r="A652" s="9"/>
      <c r="B652" s="8"/>
      <c r="C652" s="8"/>
      <c r="D652" s="8"/>
    </row>
    <row r="653" spans="1:4" x14ac:dyDescent="0.25">
      <c r="A653" s="9"/>
      <c r="B653" s="8"/>
      <c r="C653" s="8"/>
      <c r="D653" s="8"/>
    </row>
    <row r="654" spans="1:4" x14ac:dyDescent="0.25">
      <c r="A654" s="9"/>
      <c r="B654" s="8"/>
      <c r="C654" s="8"/>
      <c r="D654" s="8"/>
    </row>
    <row r="655" spans="1:4" x14ac:dyDescent="0.25">
      <c r="A655" s="9"/>
      <c r="B655" s="8"/>
      <c r="C655" s="8"/>
      <c r="D655" s="8"/>
    </row>
    <row r="656" spans="1:4" x14ac:dyDescent="0.25">
      <c r="A656" s="9"/>
      <c r="B656" s="8"/>
      <c r="C656" s="8"/>
      <c r="D656" s="8"/>
    </row>
    <row r="657" spans="1:4" x14ac:dyDescent="0.25">
      <c r="A657" s="9"/>
      <c r="B657" s="8"/>
      <c r="C657" s="8"/>
      <c r="D657" s="8"/>
    </row>
    <row r="658" spans="1:4" x14ac:dyDescent="0.25">
      <c r="A658" s="9"/>
      <c r="B658" s="8"/>
      <c r="C658" s="8"/>
      <c r="D658" s="8"/>
    </row>
    <row r="659" spans="1:4" x14ac:dyDescent="0.25">
      <c r="A659" s="9"/>
      <c r="B659" s="8"/>
      <c r="C659" s="8"/>
      <c r="D659" s="8"/>
    </row>
    <row r="660" spans="1:4" x14ac:dyDescent="0.25">
      <c r="A660" s="9"/>
      <c r="B660" s="8"/>
      <c r="C660" s="8"/>
      <c r="D660" s="8"/>
    </row>
    <row r="661" spans="1:4" x14ac:dyDescent="0.25">
      <c r="A661" s="9"/>
      <c r="B661" s="8"/>
      <c r="C661" s="8"/>
      <c r="D661" s="8"/>
    </row>
    <row r="662" spans="1:4" x14ac:dyDescent="0.25">
      <c r="A662" s="9"/>
      <c r="B662" s="8"/>
      <c r="C662" s="8"/>
      <c r="D662" s="8"/>
    </row>
    <row r="663" spans="1:4" x14ac:dyDescent="0.25">
      <c r="A663" s="9"/>
      <c r="B663" s="8"/>
      <c r="C663" s="8"/>
      <c r="D663" s="8"/>
    </row>
    <row r="664" spans="1:4" x14ac:dyDescent="0.25">
      <c r="A664" s="9"/>
      <c r="B664" s="8"/>
      <c r="C664" s="8"/>
      <c r="D664" s="8"/>
    </row>
    <row r="665" spans="1:4" x14ac:dyDescent="0.25">
      <c r="A665" s="9"/>
      <c r="B665" s="8"/>
      <c r="C665" s="8"/>
      <c r="D665" s="8"/>
    </row>
    <row r="666" spans="1:4" x14ac:dyDescent="0.25">
      <c r="A666" s="9"/>
      <c r="B666" s="8"/>
      <c r="C666" s="8"/>
      <c r="D666" s="8"/>
    </row>
    <row r="667" spans="1:4" x14ac:dyDescent="0.25">
      <c r="A667" s="9"/>
      <c r="B667" s="8"/>
      <c r="C667" s="8"/>
      <c r="D667" s="8"/>
    </row>
    <row r="668" spans="1:4" x14ac:dyDescent="0.25">
      <c r="A668" s="9"/>
      <c r="B668" s="8"/>
      <c r="C668" s="8"/>
      <c r="D668" s="8"/>
    </row>
    <row r="669" spans="1:4" x14ac:dyDescent="0.25">
      <c r="A669" s="9"/>
      <c r="B669" s="8"/>
      <c r="C669" s="8"/>
      <c r="D669" s="8"/>
    </row>
    <row r="670" spans="1:4" x14ac:dyDescent="0.25">
      <c r="A670" s="9"/>
      <c r="B670" s="8"/>
      <c r="C670" s="8"/>
      <c r="D670" s="8"/>
    </row>
    <row r="671" spans="1:4" x14ac:dyDescent="0.25">
      <c r="A671" s="9"/>
      <c r="B671" s="8"/>
      <c r="C671" s="8"/>
      <c r="D671" s="8"/>
    </row>
    <row r="672" spans="1:4" x14ac:dyDescent="0.25">
      <c r="A672" s="9"/>
      <c r="B672" s="8"/>
      <c r="C672" s="8"/>
      <c r="D672" s="8"/>
    </row>
    <row r="673" spans="1:4" x14ac:dyDescent="0.25">
      <c r="A673" s="9"/>
      <c r="B673" s="8"/>
      <c r="C673" s="8"/>
      <c r="D673" s="8"/>
    </row>
    <row r="674" spans="1:4" x14ac:dyDescent="0.25">
      <c r="A674" s="9"/>
      <c r="B674" s="8"/>
      <c r="C674" s="8"/>
      <c r="D674" s="8"/>
    </row>
    <row r="675" spans="1:4" x14ac:dyDescent="0.25">
      <c r="A675" s="9"/>
      <c r="B675" s="8"/>
      <c r="C675" s="8"/>
      <c r="D675" s="8"/>
    </row>
    <row r="676" spans="1:4" x14ac:dyDescent="0.25">
      <c r="A676" s="9"/>
      <c r="B676" s="8"/>
      <c r="C676" s="8"/>
      <c r="D676" s="8"/>
    </row>
    <row r="677" spans="1:4" x14ac:dyDescent="0.25">
      <c r="A677" s="9"/>
      <c r="B677" s="8"/>
      <c r="C677" s="8"/>
      <c r="D677" s="8"/>
    </row>
    <row r="678" spans="1:4" x14ac:dyDescent="0.25">
      <c r="A678" s="9"/>
      <c r="B678" s="8"/>
      <c r="C678" s="8"/>
      <c r="D678" s="8"/>
    </row>
    <row r="679" spans="1:4" x14ac:dyDescent="0.25">
      <c r="A679" s="9"/>
      <c r="B679" s="8"/>
      <c r="C679" s="8"/>
      <c r="D679" s="8"/>
    </row>
    <row r="680" spans="1:4" x14ac:dyDescent="0.25">
      <c r="A680" s="9"/>
      <c r="B680" s="8"/>
      <c r="C680" s="8"/>
      <c r="D680" s="8"/>
    </row>
    <row r="681" spans="1:4" x14ac:dyDescent="0.25">
      <c r="A681" s="9"/>
      <c r="B681" s="8"/>
      <c r="C681" s="8"/>
      <c r="D681" s="8"/>
    </row>
    <row r="682" spans="1:4" x14ac:dyDescent="0.25">
      <c r="A682" s="9"/>
      <c r="B682" s="8"/>
      <c r="C682" s="8"/>
      <c r="D682" s="8"/>
    </row>
    <row r="683" spans="1:4" x14ac:dyDescent="0.25">
      <c r="A683" s="9"/>
      <c r="B683" s="8"/>
      <c r="C683" s="8"/>
      <c r="D683" s="8"/>
    </row>
    <row r="684" spans="1:4" x14ac:dyDescent="0.25">
      <c r="A684" s="9"/>
      <c r="B684" s="8"/>
      <c r="C684" s="8"/>
      <c r="D684" s="8"/>
    </row>
    <row r="685" spans="1:4" x14ac:dyDescent="0.25">
      <c r="A685" s="9"/>
      <c r="B685" s="8"/>
      <c r="C685" s="8"/>
      <c r="D685" s="8"/>
    </row>
    <row r="686" spans="1:4" x14ac:dyDescent="0.25">
      <c r="A686" s="9"/>
      <c r="B686" s="8"/>
      <c r="C686" s="8"/>
      <c r="D686" s="8"/>
    </row>
    <row r="687" spans="1:4" x14ac:dyDescent="0.25">
      <c r="A687" s="9"/>
      <c r="B687" s="8"/>
      <c r="C687" s="8"/>
      <c r="D687" s="8"/>
    </row>
    <row r="688" spans="1:4" x14ac:dyDescent="0.25">
      <c r="A688" s="9"/>
      <c r="B688" s="8"/>
      <c r="C688" s="8"/>
      <c r="D688" s="8"/>
    </row>
    <row r="689" spans="1:4" x14ac:dyDescent="0.25">
      <c r="A689" s="9"/>
      <c r="B689" s="8"/>
      <c r="C689" s="8"/>
      <c r="D689" s="8"/>
    </row>
    <row r="690" spans="1:4" x14ac:dyDescent="0.25">
      <c r="A690" s="9"/>
      <c r="B690" s="8"/>
      <c r="C690" s="8"/>
      <c r="D690" s="8"/>
    </row>
    <row r="691" spans="1:4" x14ac:dyDescent="0.25">
      <c r="A691" s="9"/>
      <c r="B691" s="8"/>
      <c r="C691" s="8"/>
      <c r="D691" s="8"/>
    </row>
    <row r="692" spans="1:4" x14ac:dyDescent="0.25">
      <c r="A692" s="9"/>
      <c r="B692" s="8"/>
      <c r="C692" s="8"/>
      <c r="D692" s="8"/>
    </row>
    <row r="693" spans="1:4" x14ac:dyDescent="0.25">
      <c r="A693" s="9"/>
      <c r="B693" s="8"/>
      <c r="C693" s="8"/>
      <c r="D693" s="8"/>
    </row>
    <row r="694" spans="1:4" x14ac:dyDescent="0.25">
      <c r="A694" s="9"/>
      <c r="B694" s="8"/>
      <c r="C694" s="8"/>
      <c r="D694" s="8"/>
    </row>
    <row r="695" spans="1:4" x14ac:dyDescent="0.25">
      <c r="A695" s="9"/>
      <c r="B695" s="8"/>
      <c r="C695" s="8"/>
      <c r="D695" s="8"/>
    </row>
    <row r="696" spans="1:4" x14ac:dyDescent="0.25">
      <c r="A696" s="9"/>
      <c r="B696" s="8"/>
      <c r="C696" s="8"/>
      <c r="D696" s="8"/>
    </row>
    <row r="697" spans="1:4" x14ac:dyDescent="0.25">
      <c r="A697" s="9"/>
      <c r="B697" s="8"/>
      <c r="C697" s="8"/>
      <c r="D697" s="8"/>
    </row>
    <row r="698" spans="1:4" x14ac:dyDescent="0.25">
      <c r="A698" s="9"/>
      <c r="B698" s="8"/>
      <c r="C698" s="8"/>
      <c r="D698" s="8"/>
    </row>
    <row r="699" spans="1:4" x14ac:dyDescent="0.25">
      <c r="A699" s="9"/>
      <c r="B699" s="8"/>
      <c r="C699" s="8"/>
      <c r="D699" s="8"/>
    </row>
    <row r="700" spans="1:4" x14ac:dyDescent="0.25">
      <c r="A700" s="9"/>
      <c r="B700" s="8"/>
      <c r="C700" s="8"/>
      <c r="D700" s="8"/>
    </row>
    <row r="701" spans="1:4" x14ac:dyDescent="0.25">
      <c r="A701" s="9"/>
      <c r="B701" s="8"/>
      <c r="C701" s="8"/>
      <c r="D701" s="8"/>
    </row>
    <row r="702" spans="1:4" x14ac:dyDescent="0.25">
      <c r="A702" s="9"/>
      <c r="B702" s="8"/>
      <c r="C702" s="8"/>
      <c r="D702" s="8"/>
    </row>
    <row r="703" spans="1:4" x14ac:dyDescent="0.25">
      <c r="A703" s="9"/>
      <c r="B703" s="8"/>
      <c r="C703" s="8"/>
      <c r="D703" s="8"/>
    </row>
    <row r="704" spans="1:4" x14ac:dyDescent="0.25">
      <c r="A704" s="9"/>
      <c r="B704" s="8"/>
      <c r="C704" s="8"/>
      <c r="D704" s="8"/>
    </row>
    <row r="705" spans="1:4" x14ac:dyDescent="0.25">
      <c r="A705" s="9"/>
      <c r="B705" s="8"/>
      <c r="C705" s="8"/>
      <c r="D705" s="8"/>
    </row>
    <row r="706" spans="1:4" x14ac:dyDescent="0.25">
      <c r="A706" s="9"/>
      <c r="B706" s="8"/>
      <c r="C706" s="8"/>
      <c r="D706" s="8"/>
    </row>
    <row r="707" spans="1:4" x14ac:dyDescent="0.25">
      <c r="A707" s="9"/>
      <c r="B707" s="8"/>
      <c r="C707" s="8"/>
      <c r="D707" s="8"/>
    </row>
    <row r="708" spans="1:4" x14ac:dyDescent="0.25">
      <c r="A708" s="9"/>
      <c r="B708" s="8"/>
      <c r="C708" s="8"/>
      <c r="D708" s="8"/>
    </row>
    <row r="709" spans="1:4" x14ac:dyDescent="0.25">
      <c r="A709" s="9"/>
      <c r="B709" s="8"/>
      <c r="C709" s="8"/>
      <c r="D709" s="8"/>
    </row>
    <row r="710" spans="1:4" x14ac:dyDescent="0.25">
      <c r="A710" s="9"/>
      <c r="B710" s="8"/>
      <c r="C710" s="8"/>
      <c r="D710" s="8"/>
    </row>
    <row r="711" spans="1:4" x14ac:dyDescent="0.25">
      <c r="A711" s="9"/>
      <c r="B711" s="8"/>
      <c r="C711" s="8"/>
      <c r="D711" s="8"/>
    </row>
    <row r="712" spans="1:4" x14ac:dyDescent="0.25">
      <c r="A712" s="9"/>
      <c r="B712" s="8"/>
      <c r="C712" s="8"/>
      <c r="D712" s="8"/>
    </row>
    <row r="713" spans="1:4" x14ac:dyDescent="0.25">
      <c r="A713" s="9"/>
      <c r="B713" s="8"/>
      <c r="C713" s="8"/>
      <c r="D713" s="8"/>
    </row>
    <row r="714" spans="1:4" x14ac:dyDescent="0.25">
      <c r="A714" s="9"/>
      <c r="B714" s="8"/>
      <c r="C714" s="8"/>
      <c r="D714" s="8"/>
    </row>
    <row r="715" spans="1:4" x14ac:dyDescent="0.25">
      <c r="A715" s="9"/>
      <c r="B715" s="8"/>
      <c r="C715" s="8"/>
      <c r="D715" s="8"/>
    </row>
    <row r="716" spans="1:4" x14ac:dyDescent="0.25">
      <c r="A716" s="9"/>
      <c r="B716" s="8"/>
      <c r="C716" s="8"/>
      <c r="D716" s="8"/>
    </row>
    <row r="717" spans="1:4" x14ac:dyDescent="0.25">
      <c r="A717" s="9"/>
      <c r="B717" s="8"/>
      <c r="C717" s="8"/>
      <c r="D717" s="8"/>
    </row>
    <row r="718" spans="1:4" x14ac:dyDescent="0.25">
      <c r="A718" s="9"/>
      <c r="B718" s="8"/>
      <c r="C718" s="8"/>
      <c r="D718" s="8"/>
    </row>
    <row r="719" spans="1:4" x14ac:dyDescent="0.25">
      <c r="A719" s="9"/>
      <c r="B719" s="8"/>
      <c r="C719" s="8"/>
      <c r="D719" s="8"/>
    </row>
    <row r="720" spans="1:4" x14ac:dyDescent="0.25">
      <c r="A720" s="9"/>
      <c r="B720" s="8"/>
      <c r="C720" s="8"/>
      <c r="D720" s="8"/>
    </row>
    <row r="721" spans="1:4" x14ac:dyDescent="0.25">
      <c r="A721" s="9"/>
      <c r="B721" s="8"/>
      <c r="C721" s="8"/>
      <c r="D721" s="8"/>
    </row>
    <row r="722" spans="1:4" x14ac:dyDescent="0.25">
      <c r="A722" s="9"/>
      <c r="B722" s="8"/>
      <c r="C722" s="8"/>
      <c r="D722" s="8"/>
    </row>
    <row r="723" spans="1:4" x14ac:dyDescent="0.25">
      <c r="A723" s="9"/>
      <c r="B723" s="8"/>
      <c r="C723" s="8"/>
      <c r="D723" s="8"/>
    </row>
    <row r="724" spans="1:4" x14ac:dyDescent="0.25">
      <c r="A724" s="9"/>
      <c r="B724" s="8"/>
      <c r="C724" s="8"/>
      <c r="D724" s="8"/>
    </row>
    <row r="725" spans="1:4" x14ac:dyDescent="0.25">
      <c r="A725" s="9"/>
      <c r="B725" s="8"/>
      <c r="C725" s="8"/>
      <c r="D725" s="8"/>
    </row>
    <row r="726" spans="1:4" x14ac:dyDescent="0.25">
      <c r="A726" s="9"/>
      <c r="B726" s="8"/>
      <c r="C726" s="8"/>
      <c r="D726" s="8"/>
    </row>
    <row r="727" spans="1:4" x14ac:dyDescent="0.25">
      <c r="A727" s="9"/>
      <c r="B727" s="8"/>
      <c r="C727" s="8"/>
      <c r="D727" s="8"/>
    </row>
    <row r="728" spans="1:4" x14ac:dyDescent="0.25">
      <c r="A728" s="9"/>
      <c r="B728" s="8"/>
      <c r="C728" s="8"/>
      <c r="D728" s="8"/>
    </row>
    <row r="729" spans="1:4" x14ac:dyDescent="0.25">
      <c r="A729" s="9"/>
      <c r="B729" s="8"/>
      <c r="C729" s="8"/>
      <c r="D729" s="8"/>
    </row>
    <row r="730" spans="1:4" x14ac:dyDescent="0.25">
      <c r="A730" s="9"/>
      <c r="B730" s="8"/>
      <c r="C730" s="8"/>
      <c r="D730" s="8"/>
    </row>
    <row r="731" spans="1:4" x14ac:dyDescent="0.25">
      <c r="A731" s="9"/>
      <c r="B731" s="8"/>
      <c r="C731" s="8"/>
      <c r="D731" s="8"/>
    </row>
    <row r="732" spans="1:4" x14ac:dyDescent="0.25">
      <c r="A732" s="9"/>
      <c r="B732" s="8"/>
      <c r="C732" s="8"/>
      <c r="D732" s="8"/>
    </row>
    <row r="733" spans="1:4" x14ac:dyDescent="0.25">
      <c r="A733" s="9"/>
      <c r="B733" s="8"/>
      <c r="C733" s="8"/>
      <c r="D733" s="8"/>
    </row>
    <row r="734" spans="1:4" x14ac:dyDescent="0.25">
      <c r="A734" s="9"/>
      <c r="B734" s="8"/>
      <c r="C734" s="8"/>
      <c r="D734" s="8"/>
    </row>
    <row r="735" spans="1:4" x14ac:dyDescent="0.25">
      <c r="A735" s="9"/>
      <c r="B735" s="8"/>
      <c r="C735" s="8"/>
      <c r="D735" s="8"/>
    </row>
    <row r="736" spans="1:4" x14ac:dyDescent="0.25">
      <c r="A736" s="9"/>
      <c r="B736" s="8"/>
      <c r="C736" s="8"/>
      <c r="D736" s="8"/>
    </row>
    <row r="737" spans="1:4" x14ac:dyDescent="0.25">
      <c r="A737" s="9"/>
      <c r="B737" s="8"/>
      <c r="C737" s="8"/>
      <c r="D737" s="8"/>
    </row>
    <row r="738" spans="1:4" x14ac:dyDescent="0.25">
      <c r="A738" s="9"/>
      <c r="B738" s="8"/>
      <c r="C738" s="8"/>
      <c r="D738" s="8"/>
    </row>
    <row r="739" spans="1:4" x14ac:dyDescent="0.25">
      <c r="A739" s="9"/>
      <c r="B739" s="8"/>
      <c r="C739" s="8"/>
      <c r="D739" s="8"/>
    </row>
    <row r="740" spans="1:4" x14ac:dyDescent="0.25">
      <c r="A740" s="9"/>
      <c r="B740" s="8"/>
      <c r="C740" s="8"/>
      <c r="D740" s="8"/>
    </row>
    <row r="741" spans="1:4" x14ac:dyDescent="0.25">
      <c r="A741" s="9"/>
      <c r="B741" s="8"/>
      <c r="C741" s="8"/>
      <c r="D741" s="8"/>
    </row>
    <row r="742" spans="1:4" x14ac:dyDescent="0.25">
      <c r="A742" s="9"/>
      <c r="B742" s="8"/>
      <c r="C742" s="8"/>
      <c r="D742" s="8"/>
    </row>
    <row r="743" spans="1:4" x14ac:dyDescent="0.25">
      <c r="A743" s="9"/>
      <c r="B743" s="8"/>
      <c r="C743" s="8"/>
      <c r="D743" s="8"/>
    </row>
    <row r="744" spans="1:4" x14ac:dyDescent="0.25">
      <c r="A744" s="9"/>
      <c r="B744" s="8"/>
      <c r="C744" s="8"/>
      <c r="D744" s="8"/>
    </row>
    <row r="745" spans="1:4" x14ac:dyDescent="0.25">
      <c r="A745" s="9"/>
      <c r="B745" s="8"/>
      <c r="C745" s="8"/>
      <c r="D745" s="8"/>
    </row>
    <row r="746" spans="1:4" x14ac:dyDescent="0.25">
      <c r="A746" s="9"/>
      <c r="B746" s="8"/>
      <c r="C746" s="8"/>
      <c r="D746" s="8"/>
    </row>
    <row r="747" spans="1:4" x14ac:dyDescent="0.25">
      <c r="A747" s="9"/>
      <c r="B747" s="8"/>
      <c r="C747" s="8"/>
      <c r="D747" s="8"/>
    </row>
    <row r="748" spans="1:4" x14ac:dyDescent="0.25">
      <c r="A748" s="9"/>
      <c r="B748" s="8"/>
      <c r="C748" s="8"/>
      <c r="D748" s="8"/>
    </row>
    <row r="749" spans="1:4" x14ac:dyDescent="0.25">
      <c r="A749" s="9"/>
      <c r="B749" s="8"/>
      <c r="C749" s="8"/>
      <c r="D749" s="8"/>
    </row>
    <row r="750" spans="1:4" x14ac:dyDescent="0.25">
      <c r="A750" s="9"/>
      <c r="B750" s="8"/>
      <c r="C750" s="8"/>
      <c r="D750" s="8"/>
    </row>
    <row r="751" spans="1:4" x14ac:dyDescent="0.25">
      <c r="A751" s="9"/>
      <c r="B751" s="8"/>
      <c r="C751" s="8"/>
      <c r="D751" s="8"/>
    </row>
    <row r="752" spans="1:4" x14ac:dyDescent="0.25">
      <c r="A752" s="9"/>
      <c r="B752" s="8"/>
      <c r="C752" s="8"/>
      <c r="D752" s="8"/>
    </row>
    <row r="753" spans="1:4" x14ac:dyDescent="0.25">
      <c r="A753" s="9"/>
      <c r="B753" s="8"/>
      <c r="C753" s="8"/>
      <c r="D753" s="8"/>
    </row>
    <row r="754" spans="1:4" x14ac:dyDescent="0.25">
      <c r="A754" s="9"/>
      <c r="B754" s="8"/>
      <c r="C754" s="8"/>
      <c r="D754" s="8"/>
    </row>
    <row r="755" spans="1:4" x14ac:dyDescent="0.25">
      <c r="A755" s="9"/>
      <c r="B755" s="8"/>
      <c r="C755" s="8"/>
      <c r="D755" s="8"/>
    </row>
    <row r="756" spans="1:4" x14ac:dyDescent="0.25">
      <c r="A756" s="9"/>
      <c r="B756" s="8"/>
      <c r="C756" s="8"/>
      <c r="D756" s="8"/>
    </row>
    <row r="757" spans="1:4" x14ac:dyDescent="0.25">
      <c r="A757" s="9"/>
      <c r="B757" s="8"/>
      <c r="C757" s="8"/>
      <c r="D757" s="8"/>
    </row>
    <row r="758" spans="1:4" x14ac:dyDescent="0.25">
      <c r="A758" s="9"/>
      <c r="B758" s="8"/>
      <c r="C758" s="8"/>
      <c r="D758" s="8"/>
    </row>
    <row r="759" spans="1:4" x14ac:dyDescent="0.25">
      <c r="A759" s="9"/>
      <c r="B759" s="8"/>
      <c r="C759" s="8"/>
      <c r="D759" s="8"/>
    </row>
    <row r="760" spans="1:4" x14ac:dyDescent="0.25">
      <c r="A760" s="9"/>
      <c r="B760" s="8"/>
      <c r="C760" s="8"/>
      <c r="D760" s="8"/>
    </row>
    <row r="761" spans="1:4" x14ac:dyDescent="0.25">
      <c r="A761" s="9"/>
      <c r="B761" s="8"/>
      <c r="C761" s="8"/>
      <c r="D761" s="8"/>
    </row>
    <row r="762" spans="1:4" x14ac:dyDescent="0.25">
      <c r="A762" s="9"/>
      <c r="B762" s="8"/>
      <c r="C762" s="8"/>
      <c r="D762" s="8"/>
    </row>
    <row r="763" spans="1:4" x14ac:dyDescent="0.25">
      <c r="A763" s="9"/>
      <c r="B763" s="8"/>
      <c r="C763" s="8"/>
      <c r="D763" s="8"/>
    </row>
    <row r="764" spans="1:4" x14ac:dyDescent="0.25">
      <c r="A764" s="9"/>
      <c r="B764" s="8"/>
      <c r="C764" s="8"/>
      <c r="D764" s="8"/>
    </row>
    <row r="765" spans="1:4" x14ac:dyDescent="0.25">
      <c r="A765" s="9"/>
      <c r="B765" s="8"/>
      <c r="C765" s="8"/>
      <c r="D765" s="8"/>
    </row>
    <row r="766" spans="1:4" x14ac:dyDescent="0.25">
      <c r="A766" s="9"/>
      <c r="B766" s="8"/>
      <c r="C766" s="8"/>
      <c r="D766" s="8"/>
    </row>
    <row r="767" spans="1:4" x14ac:dyDescent="0.25">
      <c r="A767" s="9"/>
      <c r="B767" s="8"/>
      <c r="C767" s="8"/>
      <c r="D767" s="8"/>
    </row>
    <row r="768" spans="1:4" x14ac:dyDescent="0.25">
      <c r="A768" s="9"/>
      <c r="B768" s="8"/>
      <c r="C768" s="8"/>
      <c r="D768" s="8"/>
    </row>
    <row r="769" spans="1:4" x14ac:dyDescent="0.25">
      <c r="A769" s="9"/>
      <c r="B769" s="8"/>
      <c r="C769" s="8"/>
      <c r="D769" s="8"/>
    </row>
    <row r="770" spans="1:4" x14ac:dyDescent="0.25">
      <c r="A770" s="9"/>
      <c r="B770" s="8"/>
      <c r="C770" s="8"/>
      <c r="D770" s="8"/>
    </row>
    <row r="771" spans="1:4" x14ac:dyDescent="0.25">
      <c r="A771" s="9"/>
      <c r="B771" s="8"/>
      <c r="C771" s="8"/>
      <c r="D771" s="8"/>
    </row>
    <row r="772" spans="1:4" x14ac:dyDescent="0.25">
      <c r="A772" s="9"/>
      <c r="B772" s="8"/>
      <c r="C772" s="8"/>
      <c r="D772" s="8"/>
    </row>
    <row r="773" spans="1:4" x14ac:dyDescent="0.25">
      <c r="A773" s="9"/>
      <c r="B773" s="8"/>
      <c r="C773" s="8"/>
      <c r="D773" s="8"/>
    </row>
    <row r="774" spans="1:4" x14ac:dyDescent="0.25">
      <c r="A774" s="9"/>
      <c r="B774" s="8"/>
      <c r="C774" s="8"/>
      <c r="D774" s="8"/>
    </row>
    <row r="775" spans="1:4" x14ac:dyDescent="0.25">
      <c r="A775" s="9"/>
      <c r="B775" s="8"/>
      <c r="C775" s="8"/>
      <c r="D775" s="8"/>
    </row>
    <row r="776" spans="1:4" x14ac:dyDescent="0.25">
      <c r="A776" s="9"/>
      <c r="B776" s="8"/>
      <c r="C776" s="8"/>
      <c r="D776" s="8"/>
    </row>
    <row r="777" spans="1:4" x14ac:dyDescent="0.25">
      <c r="A777" s="9"/>
      <c r="B777" s="8"/>
      <c r="C777" s="8"/>
      <c r="D777" s="8"/>
    </row>
    <row r="778" spans="1:4" x14ac:dyDescent="0.25">
      <c r="A778" s="9"/>
      <c r="B778" s="8"/>
      <c r="C778" s="8"/>
      <c r="D778" s="8"/>
    </row>
    <row r="779" spans="1:4" x14ac:dyDescent="0.25">
      <c r="A779" s="9"/>
      <c r="B779" s="8"/>
      <c r="C779" s="8"/>
      <c r="D779" s="8"/>
    </row>
    <row r="780" spans="1:4" x14ac:dyDescent="0.25">
      <c r="A780" s="9"/>
      <c r="B780" s="8"/>
      <c r="C780" s="8"/>
      <c r="D780" s="8"/>
    </row>
    <row r="781" spans="1:4" x14ac:dyDescent="0.25">
      <c r="A781" s="9"/>
      <c r="B781" s="8"/>
      <c r="C781" s="8"/>
      <c r="D781" s="8"/>
    </row>
    <row r="782" spans="1:4" x14ac:dyDescent="0.25">
      <c r="A782" s="9"/>
      <c r="B782" s="8"/>
      <c r="C782" s="8"/>
      <c r="D782" s="8"/>
    </row>
    <row r="783" spans="1:4" x14ac:dyDescent="0.25">
      <c r="A783" s="9"/>
      <c r="B783" s="8"/>
      <c r="C783" s="8"/>
      <c r="D783" s="8"/>
    </row>
    <row r="784" spans="1:4" x14ac:dyDescent="0.25">
      <c r="A784" s="9"/>
      <c r="B784" s="8"/>
      <c r="C784" s="8"/>
      <c r="D784" s="8"/>
    </row>
    <row r="785" spans="1:4" x14ac:dyDescent="0.25">
      <c r="A785" s="9"/>
      <c r="B785" s="8"/>
      <c r="C785" s="8"/>
      <c r="D785" s="8"/>
    </row>
    <row r="786" spans="1:4" x14ac:dyDescent="0.25">
      <c r="A786" s="9"/>
      <c r="B786" s="8"/>
      <c r="C786" s="8"/>
      <c r="D786" s="8"/>
    </row>
    <row r="787" spans="1:4" x14ac:dyDescent="0.25">
      <c r="A787" s="9"/>
      <c r="B787" s="8"/>
      <c r="C787" s="8"/>
      <c r="D787" s="8"/>
    </row>
    <row r="788" spans="1:4" x14ac:dyDescent="0.25">
      <c r="A788" s="9"/>
      <c r="B788" s="8"/>
      <c r="C788" s="8"/>
      <c r="D788" s="8"/>
    </row>
    <row r="789" spans="1:4" x14ac:dyDescent="0.25">
      <c r="A789" s="9"/>
      <c r="B789" s="8"/>
      <c r="C789" s="8"/>
      <c r="D789" s="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613aa0aa-e32d-4953-b45c-ca89b6e9799a</BSO999929>
</file>

<file path=customXml/itemProps1.xml><?xml version="1.0" encoding="utf-8"?>
<ds:datastoreItem xmlns:ds="http://schemas.openxmlformats.org/officeDocument/2006/customXml" ds:itemID="{2B092595-90A4-4E22-81B8-D59872EB1EE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</vt:lpstr>
      <vt:lpstr>VMA-Sätze</vt:lpstr>
      <vt:lpstr>Reisekosten!Druckbereich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Müller | ADVIGO</dc:creator>
  <cp:lastModifiedBy>David Müller | Winkler Steuerberater</cp:lastModifiedBy>
  <cp:lastPrinted>2025-04-17T09:38:04Z</cp:lastPrinted>
  <dcterms:created xsi:type="dcterms:W3CDTF">2024-08-27T07:00:52Z</dcterms:created>
  <dcterms:modified xsi:type="dcterms:W3CDTF">2025-12-17T08:17:51Z</dcterms:modified>
</cp:coreProperties>
</file>